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codeName="ThisWorkbook"/>
  <xr:revisionPtr revIDLastSave="0" documentId="13_ncr:1_{D83ECC7F-1F56-48D6-944F-76BBC1BB8CD1}" xr6:coauthVersionLast="47" xr6:coauthVersionMax="47" xr10:uidLastSave="{00000000-0000-0000-0000-000000000000}"/>
  <bookViews>
    <workbookView xWindow="90" yWindow="45" windowWidth="14505" windowHeight="15495" tabRatio="856" activeTab="3" xr2:uid="{00000000-000D-0000-FFFF-FFFF00000000}"/>
  </bookViews>
  <sheets>
    <sheet name="สายวิชาการ" sheetId="1" r:id="rId1"/>
    <sheet name="สายสนับสนุน" sheetId="2" r:id="rId2"/>
    <sheet name="สายวิชาการ (2)" sheetId="4" r:id="rId3"/>
    <sheet name="สายสนับสนุน (2)" sheetId="5" r:id="rId4"/>
  </sheets>
  <definedNames>
    <definedName name="ColumnTitleRegion1..D4.1" localSheetId="2">'สายวิชาการ (2)'!$C$3</definedName>
    <definedName name="ColumnTitleRegion1..D4.1" localSheetId="1">สายสนับสนุน!$B$3</definedName>
    <definedName name="ColumnTitleRegion1..D4.1" localSheetId="3">'สายสนับสนุน (2)'!#REF!</definedName>
    <definedName name="ColumnTitleRegion1..D4.1">สายวิชาการ!$C$3</definedName>
    <definedName name="_xlnm.Print_Titles" localSheetId="2">'สายวิชาการ (2)'!$5:$5</definedName>
    <definedName name="_xlnm.Print_Titles" localSheetId="1">สายสนับสนุน!$5:$5</definedName>
    <definedName name="_xlnm.Print_Titles" localSheetId="3">'สายสนับสนุน (2)'!$5:$5</definedName>
    <definedName name="_xlnm.Print_Titles">สายวิชาการ!$5:$5</definedName>
    <definedName name="ชื่อเรื่อง1" localSheetId="2">รายจ่าย7[[#Headers],[สมาชิก]]</definedName>
    <definedName name="ชื่อเรื่อง1" localSheetId="1">รายจ่าย3[[#Headers],[สมาชิก]]</definedName>
    <definedName name="ชื่อเรื่อง1" localSheetId="3">รายจ่าย38[[#Headers],[สมาชิก]]</definedName>
    <definedName name="ชื่อเรื่อง1">รายจ่าย[[#Headers],[สมาชิก]]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43" i="1"/>
  <c r="G20" i="1"/>
  <c r="G32" i="1"/>
  <c r="G10" i="1"/>
  <c r="G44" i="1"/>
  <c r="D31" i="4"/>
  <c r="E18" i="4"/>
  <c r="E17" i="4"/>
  <c r="E15" i="4"/>
  <c r="E14" i="4"/>
  <c r="D6" i="5"/>
  <c r="D15" i="5" s="1"/>
  <c r="D7" i="5"/>
  <c r="D8" i="5"/>
  <c r="D9" i="5"/>
  <c r="D10" i="5"/>
  <c r="D11" i="5"/>
  <c r="D12" i="5"/>
  <c r="D13" i="5"/>
  <c r="D14" i="5"/>
  <c r="C15" i="5"/>
  <c r="G11" i="1"/>
  <c r="G29" i="1"/>
  <c r="G30" i="1" s="1"/>
  <c r="G31" i="1" s="1"/>
  <c r="G26" i="1"/>
  <c r="G27" i="1" s="1"/>
  <c r="G28" i="1" s="1"/>
  <c r="G25" i="1"/>
  <c r="G47" i="1"/>
  <c r="G48" i="1" s="1"/>
  <c r="G45" i="1"/>
  <c r="G46" i="1" s="1"/>
  <c r="G42" i="1"/>
  <c r="G37" i="1"/>
  <c r="G35" i="1"/>
  <c r="G36" i="1"/>
  <c r="G33" i="1"/>
  <c r="G34" i="1" s="1"/>
  <c r="G24" i="1"/>
  <c r="G21" i="1"/>
  <c r="G18" i="1"/>
  <c r="G19" i="1" s="1"/>
  <c r="G16" i="1"/>
  <c r="G17" i="1" s="1"/>
  <c r="G14" i="1"/>
  <c r="G15" i="1" s="1"/>
  <c r="G9" i="1"/>
  <c r="F40" i="1"/>
  <c r="G40" i="1" s="1"/>
  <c r="G41" i="1" s="1"/>
  <c r="F12" i="1"/>
  <c r="F49" i="1" s="1"/>
  <c r="D16" i="2"/>
  <c r="E31" i="4" l="1"/>
  <c r="F31" i="4"/>
  <c r="G12" i="1"/>
</calcChain>
</file>

<file path=xl/sharedStrings.xml><?xml version="1.0" encoding="utf-8"?>
<sst xmlns="http://schemas.openxmlformats.org/spreadsheetml/2006/main" count="267" uniqueCount="108">
  <si>
    <t>รายจ่าย</t>
  </si>
  <si>
    <t>สมาชิก</t>
  </si>
  <si>
    <t>ผลรวม</t>
  </si>
  <si>
    <t>วันที่เริ่มต้น</t>
  </si>
  <si>
    <t>วันที่สิ้นสุด</t>
  </si>
  <si>
    <t>ยอดเงิน</t>
  </si>
  <si>
    <t>หมายเหตุ</t>
  </si>
  <si>
    <t>นางเกษร อินทนะนก</t>
  </si>
  <si>
    <t>นายจตุรงค์ ชนะกาญจน์</t>
  </si>
  <si>
    <t>ส.อ.ปฏิภาณ เอกเจริญกุล</t>
  </si>
  <si>
    <t>นางสาวศุภลักษณ์ น้ำด้วง</t>
  </si>
  <si>
    <t>นางสาวอมร แซ่เคี่ยน</t>
  </si>
  <si>
    <t>นางสาวทานตะวัน ทองขำ</t>
  </si>
  <si>
    <t>นางสาวณัฐกานต์ สุขทอง</t>
  </si>
  <si>
    <t>นางสาวอัศนีย์ งานดี</t>
  </si>
  <si>
    <t>นายอรรถกร รุ่งแสง</t>
  </si>
  <si>
    <t>คำนำหน้า</t>
  </si>
  <si>
    <t>กัญจนี พลอินทร์</t>
  </si>
  <si>
    <t>จณิศา แนมใส</t>
  </si>
  <si>
    <t>นฤมล ทองหนัก</t>
  </si>
  <si>
    <t>นันทภัทร์ เฉลียวศักดิ์</t>
  </si>
  <si>
    <t>วิภา สุวรรณรัตน์</t>
  </si>
  <si>
    <t>กฤตพร สิริสม</t>
  </si>
  <si>
    <t>เจตจรรยา บุญญกูล</t>
  </si>
  <si>
    <t>ณัฏฐินี ชัวชมเกตุ</t>
  </si>
  <si>
    <t>ทรงพร จันทรพัฒน์</t>
  </si>
  <si>
    <t>นิติกุล บุญแก้ว</t>
  </si>
  <si>
    <t>พีรยา นันทนาเนตร์</t>
  </si>
  <si>
    <t>ภาวดี เหมทานนท์</t>
  </si>
  <si>
    <t>มาลี คำคง</t>
  </si>
  <si>
    <t>มุขรินทร์ ทองหอม</t>
  </si>
  <si>
    <t>รังสินันต์ เรืองศรี</t>
  </si>
  <si>
    <t>รัตติกาล เรืองฤทธิ์</t>
  </si>
  <si>
    <t>วรรณลี ยอดรักษ์</t>
  </si>
  <si>
    <t>วัชรี น้อยผา</t>
  </si>
  <si>
    <t>สมฤดี พูนทอง</t>
  </si>
  <si>
    <t>อฑิภา อมรปิยภากร</t>
  </si>
  <si>
    <t>อนงค์ ภิบาล</t>
  </si>
  <si>
    <t>ปุญณพัฒน์ ชำนาญเพาะ</t>
  </si>
  <si>
    <t>สัมพันธ์ มณีรัตน์</t>
  </si>
  <si>
    <t>ผศ.</t>
  </si>
  <si>
    <t>อาจารย์ ดร.</t>
  </si>
  <si>
    <t>อาจารย์</t>
  </si>
  <si>
    <t>ผศ.ดร.</t>
  </si>
  <si>
    <t>งบพัฒนาตนเองรายบุคคล</t>
  </si>
  <si>
    <t>จิรพรรณ พีรวุฒิ</t>
  </si>
  <si>
    <t>เลขหนังสือส่งภายใน</t>
  </si>
  <si>
    <t>อว.8205.13/1004</t>
  </si>
  <si>
    <t>อว.8205.13/1046</t>
  </si>
  <si>
    <t>อว.8205.13/1132</t>
  </si>
  <si>
    <t>อบรม-การให้คำปรึกษาวัยรุ่น</t>
  </si>
  <si>
    <t>อว.8205.13/0093</t>
  </si>
  <si>
    <t>ปภาอร  ชูหอยทอง</t>
  </si>
  <si>
    <t>ยอดเงินคงเหลือ</t>
  </si>
  <si>
    <t>อว.8205.13/1208</t>
  </si>
  <si>
    <t>เกิน 390</t>
  </si>
  <si>
    <t>วงค์ชญพจณ์  พรหมศิลา</t>
  </si>
  <si>
    <t>อบรมฟื้นฟูวิชาการพยาบาลเวชปฏิบัติ</t>
  </si>
  <si>
    <t>อว.8205.13/0078</t>
  </si>
  <si>
    <t>ตั้งเบิก</t>
  </si>
  <si>
    <t>ใช้จริง</t>
  </si>
  <si>
    <t>อว.8205.13/0075</t>
  </si>
  <si>
    <t>ประชุมเชิงปฏิบัติการ-ยาสูบ</t>
  </si>
  <si>
    <t>เกิน 10,000</t>
  </si>
  <si>
    <t>ครบ10,000</t>
  </si>
  <si>
    <t>รอเบิกจ่าย</t>
  </si>
  <si>
    <t>อบรม-ให้คำปรึกษาวัยรุ่น Module 2</t>
  </si>
  <si>
    <t>อว.8205.13/0491</t>
  </si>
  <si>
    <t>อบรม-ปัญหาศัลยกรรมในเด็ก</t>
  </si>
  <si>
    <t>เกิน 1,500</t>
  </si>
  <si>
    <t>อว.8205.13/0468</t>
  </si>
  <si>
    <t>ประชุมการควบคุมยาสูบ+นิสิต</t>
  </si>
  <si>
    <t>อว.8205.13/0096</t>
  </si>
  <si>
    <t>นิสิตร่วมโครงการ 2 คน/3,240 ต่อคน</t>
  </si>
  <si>
    <t>อว.8205.13/0047</t>
  </si>
  <si>
    <t>อว.8205.13/0353</t>
  </si>
  <si>
    <t>อว.8205.13/0392</t>
  </si>
  <si>
    <t>อว.8205.13/0493</t>
  </si>
  <si>
    <t>อบรม-ให้คำปรึกษาวัยรุ่น Module 3</t>
  </si>
  <si>
    <t>อว.8205.13/0565</t>
  </si>
  <si>
    <t>ค่าลงทะเบียน</t>
  </si>
  <si>
    <t xml:space="preserve">อว.8205.13/0401 </t>
  </si>
  <si>
    <t>การวิจัยจากงานประจำ</t>
  </si>
  <si>
    <t>อบรม-วิจัยจากงานประจำ</t>
  </si>
  <si>
    <t>เลขหนังสือ</t>
  </si>
  <si>
    <t>คงเหลือ</t>
  </si>
  <si>
    <t>ยอดเกิน</t>
  </si>
  <si>
    <t>อว.8205.13/0460</t>
  </si>
  <si>
    <t>ร่างรับรองสถาบันการศึกษา</t>
  </si>
  <si>
    <t>เรื่อง</t>
  </si>
  <si>
    <t>อว.8205.13/0948</t>
  </si>
  <si>
    <t>ลี การ์เด้น</t>
  </si>
  <si>
    <t>อว.8205.13/0943</t>
  </si>
  <si>
    <t>จณิศาภ์ แนมใส</t>
  </si>
  <si>
    <t>อว.8205.13/0971</t>
  </si>
  <si>
    <t>อว.8205.13/0910</t>
  </si>
  <si>
    <t>อว.8205.13/0546</t>
  </si>
  <si>
    <t>อว.8205.13/0582</t>
  </si>
  <si>
    <t>หลักสูตร AUN-QA Implementation and Gap Analysis version 4 รุ่น 10</t>
  </si>
  <si>
    <t>หลักสูตรพัฒนาผู้ประเมินฯ ระดับหลักสูตรตามเกณฑ์ AUN-QA version 4 รุ่น 9</t>
  </si>
  <si>
    <t>โครงการอบรมภาษาอังกฤษเชิงวิชาการ</t>
  </si>
  <si>
    <t>ประชุมวิชาการ เรื่อง Game Changer : Revolutionizing Thai Nurse with Nursing Values</t>
  </si>
  <si>
    <t>ประชุมวิชาการ (หลักจริยธรรมการวิจัยในมนุษย์(GCP)")</t>
  </si>
  <si>
    <t>ประชุมวิชาการ (International conference)</t>
  </si>
  <si>
    <t>อบรมฟื้นฟูวิชาการสำหรับพยาบาลเวชปฏิบัติ ประจำปีการศึกษา 2565</t>
  </si>
  <si>
    <t>โครงการจัดอบรมเชิงปฏิบัติการพยาบาลโภชนบำบัด</t>
  </si>
  <si>
    <t>ประชุมวิชาการภูมิภาค (Practice Towards Good outcomes)</t>
  </si>
  <si>
    <t>ประชุมรับฟังร่างรับรองสถาบันการศึกษา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</si>
</sst>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7" formatCode="&quot;฿&quot;#,##0.00;\-&quot;฿&quot;#,##0.00"/>
    <numFmt numFmtId="42" formatCode="_-&quot;฿&quot;* #,##0_-;\-&quot;฿&quot;* #,##0_-;_-&quot;฿&quot;* &quot;-&quot;_-;_-@_-"/>
    <numFmt numFmtId="41" formatCode="_-* #,##0_-;\-* #,##0_-;_-* &quot;-&quot;_-;_-@_-"/>
    <numFmt numFmtId="43" formatCode="_-* #,##0.00_-;\-* #,##0.00_-;_-* &quot;-&quot;??_-;_-@_-"/>
    <numFmt numFmtId="187" formatCode="mmmm\ d\,\ yyyy"/>
  </numFmts>
  <fonts count="23" x14ac:knownFonts="1">
    <font>
      <sz val="11"/>
      <color theme="4"/>
      <name val="Leelawadee"/>
      <family val="2"/>
    </font>
    <font>
      <sz val="24"/>
      <color theme="4"/>
      <name val="Leelawadee"/>
      <family val="2"/>
    </font>
    <font>
      <sz val="11"/>
      <color theme="4"/>
      <name val="Leelawadee"/>
      <family val="2"/>
    </font>
    <font>
      <b/>
      <sz val="24"/>
      <color theme="5"/>
      <name val="Leelawadee"/>
      <family val="2"/>
    </font>
    <font>
      <sz val="12"/>
      <color theme="4"/>
      <name val="Leelawadee"/>
      <family val="2"/>
    </font>
    <font>
      <b/>
      <sz val="11"/>
      <color theme="5"/>
      <name val="Leelawadee"/>
      <family val="2"/>
    </font>
    <font>
      <sz val="11"/>
      <color rgb="FF006100"/>
      <name val="Leelawadee"/>
      <family val="2"/>
    </font>
    <font>
      <sz val="11"/>
      <color rgb="FF9C57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b/>
      <sz val="11"/>
      <color theme="1"/>
      <name val="Leelawadee"/>
      <family val="2"/>
    </font>
    <font>
      <sz val="11"/>
      <color theme="1"/>
      <name val="Leelawadee"/>
      <family val="2"/>
    </font>
    <font>
      <sz val="11"/>
      <color theme="0"/>
      <name val="Leelawadee"/>
      <family val="2"/>
    </font>
    <font>
      <b/>
      <sz val="11"/>
      <color theme="7" tint="-0.499984740745262"/>
      <name val="Leelawadee"/>
      <family val="2"/>
    </font>
    <font>
      <sz val="24"/>
      <color theme="6" tint="-0.249977111117893"/>
      <name val="Leelawadee"/>
      <family val="2"/>
    </font>
    <font>
      <sz val="8"/>
      <name val="Leelawadee"/>
      <family val="2"/>
    </font>
    <font>
      <b/>
      <sz val="11"/>
      <name val="Leelawadee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6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2" tint="-0.499984740745262"/>
      </top>
      <bottom style="thick">
        <color theme="2" tint="-0.24994659260841701"/>
      </bottom>
      <diagonal/>
    </border>
    <border>
      <left/>
      <right/>
      <top/>
      <bottom style="thick">
        <color theme="2" tint="-0.24994659260841701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6" tint="-0.24994659260841701"/>
      </top>
      <bottom style="medium">
        <color theme="6" tint="-0.24994659260841701"/>
      </bottom>
      <diagonal/>
    </border>
  </borders>
  <cellStyleXfs count="48">
    <xf numFmtId="0" fontId="0" fillId="0" borderId="0">
      <alignment vertical="center" wrapText="1"/>
    </xf>
    <xf numFmtId="0" fontId="1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vertical="top"/>
    </xf>
    <xf numFmtId="0" fontId="4" fillId="0" borderId="0" applyNumberFormat="0" applyFill="0" applyBorder="0" applyProtection="0">
      <alignment horizontal="left"/>
    </xf>
    <xf numFmtId="0" fontId="5" fillId="0" borderId="0" applyFill="0" applyBorder="0" applyProtection="0">
      <alignment horizontal="left" vertical="top" wrapText="1"/>
    </xf>
    <xf numFmtId="0" fontId="4" fillId="0" borderId="0" applyFill="0" applyBorder="0" applyProtection="0">
      <alignment vertical="center"/>
    </xf>
    <xf numFmtId="187" fontId="5" fillId="0" borderId="0" applyFill="0" applyBorder="0">
      <alignment horizontal="left" vertical="top"/>
    </xf>
    <xf numFmtId="7" fontId="2" fillId="0" borderId="0" applyFill="0" applyBorder="0" applyProtection="0">
      <alignment horizontal="left" vertical="center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4" fillId="5" borderId="1" applyNumberFormat="0" applyAlignment="0" applyProtection="0"/>
    <xf numFmtId="0" fontId="15" fillId="6" borderId="2" applyNumberFormat="0" applyAlignment="0" applyProtection="0"/>
    <xf numFmtId="0" fontId="9" fillId="6" borderId="1" applyNumberFormat="0" applyAlignment="0" applyProtection="0"/>
    <xf numFmtId="0" fontId="13" fillId="0" borderId="3" applyNumberFormat="0" applyFill="0" applyAlignment="0" applyProtection="0"/>
    <xf numFmtId="0" fontId="12" fillId="7" borderId="4" applyNumberFormat="0" applyAlignment="0" applyProtection="0"/>
    <xf numFmtId="0" fontId="10" fillId="0" borderId="0" applyNumberFormat="0" applyFill="0" applyBorder="0" applyAlignment="0" applyProtection="0"/>
    <xf numFmtId="0" fontId="2" fillId="8" borderId="5" applyNumberFormat="0" applyAlignment="0" applyProtection="0"/>
    <xf numFmtId="0" fontId="11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8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6">
    <xf numFmtId="0" fontId="0" fillId="0" borderId="0" xfId="0">
      <alignment vertical="center" wrapText="1"/>
    </xf>
    <xf numFmtId="0" fontId="2" fillId="0" borderId="0" xfId="0" applyFont="1">
      <alignment vertical="center" wrapText="1"/>
    </xf>
    <xf numFmtId="0" fontId="3" fillId="0" borderId="0" xfId="2">
      <alignment horizontal="left" vertical="top"/>
    </xf>
    <xf numFmtId="0" fontId="4" fillId="0" borderId="0" xfId="3">
      <alignment horizontal="left"/>
    </xf>
    <xf numFmtId="0" fontId="5" fillId="0" borderId="0" xfId="4">
      <alignment horizontal="left" vertical="top" wrapText="1"/>
    </xf>
    <xf numFmtId="0" fontId="0" fillId="0" borderId="0" xfId="0" applyFont="1">
      <alignment vertical="center" wrapText="1"/>
    </xf>
    <xf numFmtId="0" fontId="0" fillId="0" borderId="7" xfId="0" applyFont="1" applyFill="1" applyBorder="1">
      <alignment vertical="center" wrapText="1"/>
    </xf>
    <xf numFmtId="0" fontId="0" fillId="0" borderId="8" xfId="0" applyFont="1" applyFill="1" applyBorder="1">
      <alignment vertical="center" wrapText="1"/>
    </xf>
    <xf numFmtId="187" fontId="19" fillId="0" borderId="0" xfId="6" applyFont="1">
      <alignment horizontal="left" vertical="top"/>
    </xf>
    <xf numFmtId="0" fontId="0" fillId="0" borderId="0" xfId="0" applyFont="1" applyFill="1" applyBorder="1">
      <alignment vertical="center" wrapText="1"/>
    </xf>
    <xf numFmtId="4" fontId="0" fillId="0" borderId="0" xfId="0" applyNumberFormat="1">
      <alignment vertical="center" wrapText="1"/>
    </xf>
    <xf numFmtId="4" fontId="0" fillId="0" borderId="0" xfId="7" applyNumberFormat="1" applyFont="1" applyFill="1" applyBorder="1" applyAlignment="1">
      <alignment horizontal="right" vertical="center"/>
    </xf>
    <xf numFmtId="4" fontId="2" fillId="0" borderId="0" xfId="7" applyNumberFormat="1" applyFill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0" fontId="20" fillId="0" borderId="0" xfId="1" applyFont="1" applyAlignment="1">
      <alignment vertical="center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9" xfId="0" applyFont="1" applyFill="1" applyBorder="1">
      <alignment vertical="center" wrapText="1"/>
    </xf>
    <xf numFmtId="0" fontId="2" fillId="0" borderId="10" xfId="0" applyFont="1" applyBorder="1">
      <alignment vertical="center" wrapText="1"/>
    </xf>
    <xf numFmtId="4" fontId="2" fillId="0" borderId="10" xfId="7" applyNumberFormat="1" applyFill="1" applyBorder="1" applyAlignment="1">
      <alignment horizontal="right" vertical="center"/>
    </xf>
    <xf numFmtId="4" fontId="0" fillId="33" borderId="0" xfId="7" applyNumberFormat="1" applyFont="1" applyFill="1" applyBorder="1" applyAlignment="1">
      <alignment horizontal="right" vertical="center"/>
    </xf>
    <xf numFmtId="0" fontId="0" fillId="33" borderId="8" xfId="0" applyFont="1" applyFill="1" applyBorder="1">
      <alignment vertical="center" wrapText="1"/>
    </xf>
    <xf numFmtId="0" fontId="2" fillId="33" borderId="0" xfId="0" applyFont="1" applyFill="1">
      <alignment vertical="center" wrapText="1"/>
    </xf>
    <xf numFmtId="0" fontId="0" fillId="34" borderId="8" xfId="0" applyFont="1" applyFill="1" applyBorder="1">
      <alignment vertical="center" wrapText="1"/>
    </xf>
    <xf numFmtId="0" fontId="2" fillId="34" borderId="0" xfId="0" applyFont="1" applyFill="1">
      <alignment vertical="center" wrapText="1"/>
    </xf>
    <xf numFmtId="4" fontId="2" fillId="34" borderId="0" xfId="7" applyNumberFormat="1" applyFill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2" fillId="35" borderId="0" xfId="0" applyFont="1" applyFill="1">
      <alignment vertical="center" wrapText="1"/>
    </xf>
    <xf numFmtId="43" fontId="2" fillId="0" borderId="0" xfId="8" applyNumberFormat="1" applyAlignment="1">
      <alignment vertical="center" wrapText="1"/>
    </xf>
    <xf numFmtId="43" fontId="2" fillId="0" borderId="0" xfId="8" applyNumberFormat="1" applyAlignment="1">
      <alignment horizontal="left"/>
    </xf>
    <xf numFmtId="43" fontId="2" fillId="0" borderId="0" xfId="8" applyNumberFormat="1" applyAlignment="1">
      <alignment horizontal="left" vertical="top"/>
    </xf>
    <xf numFmtId="0" fontId="0" fillId="0" borderId="0" xfId="0" applyFont="1" applyFill="1">
      <alignment vertical="center" wrapText="1"/>
    </xf>
    <xf numFmtId="0" fontId="0" fillId="0" borderId="11" xfId="0" applyFont="1" applyFill="1" applyBorder="1">
      <alignment vertical="center" wrapText="1"/>
    </xf>
    <xf numFmtId="43" fontId="0" fillId="0" borderId="0" xfId="0" applyNumberFormat="1" applyFont="1" applyAlignment="1">
      <alignment vertical="center" wrapText="1"/>
    </xf>
    <xf numFmtId="4" fontId="2" fillId="34" borderId="0" xfId="7" applyNumberFormat="1" applyFill="1" applyBorder="1" applyAlignment="1">
      <alignment horizontal="right" vertical="center"/>
    </xf>
    <xf numFmtId="4" fontId="2" fillId="33" borderId="0" xfId="7" applyNumberFormat="1" applyFill="1" applyBorder="1" applyAlignment="1">
      <alignment horizontal="right" vertical="center"/>
    </xf>
    <xf numFmtId="4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4" fontId="2" fillId="0" borderId="0" xfId="7" applyNumberFormat="1" applyFill="1" applyAlignment="1">
      <alignment horizontal="right" vertical="center"/>
    </xf>
    <xf numFmtId="43" fontId="2" fillId="36" borderId="0" xfId="8" applyNumberFormat="1" applyFill="1" applyAlignment="1">
      <alignment vertical="center" wrapText="1"/>
    </xf>
    <xf numFmtId="2" fontId="0" fillId="0" borderId="0" xfId="0" applyNumberFormat="1" applyFont="1">
      <alignment vertical="center" wrapText="1"/>
    </xf>
    <xf numFmtId="2" fontId="0" fillId="0" borderId="0" xfId="7" applyNumberFormat="1" applyFont="1" applyFill="1" applyBorder="1">
      <alignment horizontal="left" vertical="center"/>
    </xf>
    <xf numFmtId="39" fontId="0" fillId="0" borderId="0" xfId="0" applyNumberFormat="1" applyAlignment="1">
      <alignment horizontal="right" vertical="center"/>
    </xf>
    <xf numFmtId="14" fontId="0" fillId="0" borderId="0" xfId="0" applyNumberFormat="1" applyFont="1" applyAlignment="1">
      <alignment horizontal="center" vertical="center" wrapText="1"/>
    </xf>
    <xf numFmtId="4" fontId="22" fillId="0" borderId="0" xfId="0" applyNumberFormat="1" applyFont="1" applyFill="1" applyAlignment="1">
      <alignment horizontal="center" vertical="center" wrapText="1"/>
    </xf>
    <xf numFmtId="43" fontId="2" fillId="0" borderId="0" xfId="8" applyAlignment="1">
      <alignment vertical="center" wrapText="1"/>
    </xf>
    <xf numFmtId="0" fontId="2" fillId="0" borderId="0" xfId="0" applyFont="1" applyFill="1">
      <alignment vertical="center" wrapText="1"/>
    </xf>
    <xf numFmtId="43" fontId="2" fillId="0" borderId="0" xfId="8" applyNumberFormat="1" applyFill="1" applyAlignment="1">
      <alignment vertical="center" wrapText="1"/>
    </xf>
    <xf numFmtId="0" fontId="2" fillId="0" borderId="0" xfId="0" applyFont="1" applyBorder="1">
      <alignment vertical="center" wrapText="1"/>
    </xf>
    <xf numFmtId="43" fontId="2" fillId="0" borderId="0" xfId="8" applyNumberFormat="1" applyBorder="1" applyAlignment="1">
      <alignment vertical="center" wrapText="1"/>
    </xf>
    <xf numFmtId="14" fontId="0" fillId="0" borderId="0" xfId="0" applyNumberFormat="1" applyFont="1" applyBorder="1" applyAlignment="1">
      <alignment horizontal="right" vertical="center" wrapText="1"/>
    </xf>
    <xf numFmtId="0" fontId="0" fillId="0" borderId="12" xfId="0" applyFont="1" applyBorder="1">
      <alignment vertical="center" wrapText="1"/>
    </xf>
  </cellXfs>
  <cellStyles count="48">
    <cellStyle name="20% - ส่วนที่ถูกเน้น1" xfId="25" builtinId="30" customBuiltin="1"/>
    <cellStyle name="20% - ส่วนที่ถูกเน้น2" xfId="29" builtinId="34" customBuiltin="1"/>
    <cellStyle name="20% - ส่วนที่ถูกเน้น3" xfId="33" builtinId="38" customBuiltin="1"/>
    <cellStyle name="20% - ส่วนที่ถูกเน้น4" xfId="37" builtinId="42" customBuiltin="1"/>
    <cellStyle name="20% - ส่วนที่ถูกเน้น5" xfId="41" builtinId="46" customBuiltin="1"/>
    <cellStyle name="20% - ส่วนที่ถูกเน้น6" xfId="45" builtinId="50" customBuiltin="1"/>
    <cellStyle name="40% - ส่วนที่ถูกเน้น1" xfId="26" builtinId="31" customBuiltin="1"/>
    <cellStyle name="40% - ส่วนที่ถูกเน้น2" xfId="30" builtinId="35" customBuiltin="1"/>
    <cellStyle name="40% - ส่วนที่ถูกเน้น3" xfId="34" builtinId="39" customBuiltin="1"/>
    <cellStyle name="40% - ส่วนที่ถูกเน้น4" xfId="38" builtinId="43" customBuiltin="1"/>
    <cellStyle name="40% - ส่วนที่ถูกเน้น5" xfId="42" builtinId="47" customBuiltin="1"/>
    <cellStyle name="40% - ส่วนที่ถูกเน้น6" xfId="46" builtinId="51" customBuiltin="1"/>
    <cellStyle name="60% - ส่วนที่ถูกเน้น1" xfId="27" builtinId="32" customBuiltin="1"/>
    <cellStyle name="60% - ส่วนที่ถูกเน้น2" xfId="31" builtinId="36" customBuiltin="1"/>
    <cellStyle name="60% - ส่วนที่ถูกเน้น3" xfId="35" builtinId="40" customBuiltin="1"/>
    <cellStyle name="60% - ส่วนที่ถูกเน้น4" xfId="39" builtinId="44" customBuiltin="1"/>
    <cellStyle name="60% - ส่วนที่ถูกเน้น5" xfId="43" builtinId="48" customBuiltin="1"/>
    <cellStyle name="60% - ส่วนที่ถูกเน้น6" xfId="47" builtinId="52" customBuiltin="1"/>
    <cellStyle name="การคำนวณ" xfId="17" builtinId="22" customBuiltin="1"/>
    <cellStyle name="ข้อความเตือน" xfId="20" builtinId="11" customBuiltin="1"/>
    <cellStyle name="ข้อความอธิบาย" xfId="22" builtinId="53" customBuiltin="1"/>
    <cellStyle name="จุลภาค" xfId="8" builtinId="3" customBuiltin="1"/>
    <cellStyle name="จุลภาค [0]" xfId="9" builtinId="6" customBuiltin="1"/>
    <cellStyle name="ชื่อเรื่อง" xfId="1" builtinId="15" customBuiltin="1"/>
    <cellStyle name="เซลล์ตรวจสอบ" xfId="19" builtinId="23" customBuiltin="1"/>
    <cellStyle name="เซลล์ที่มีลิงก์" xfId="18" builtinId="24" customBuiltin="1"/>
    <cellStyle name="ดี" xfId="12" builtinId="26" customBuiltin="1"/>
    <cellStyle name="ปกติ" xfId="0" builtinId="0" customBuiltin="1"/>
    <cellStyle name="ป้อนค่า" xfId="15" builtinId="20" customBuiltin="1"/>
    <cellStyle name="ปานกลาง" xfId="14" builtinId="28" customBuiltin="1"/>
    <cellStyle name="เปอร์เซ็นต์" xfId="11" builtinId="5" customBuiltin="1"/>
    <cellStyle name="ผลรวม" xfId="23" builtinId="25" customBuiltin="1"/>
    <cellStyle name="แย่" xfId="13" builtinId="27" customBuiltin="1"/>
    <cellStyle name="วันที่" xfId="6" xr:uid="{00000000-0005-0000-0000-000001000000}"/>
    <cellStyle name="สกุลเงิน" xfId="7" builtinId="4" customBuiltin="1"/>
    <cellStyle name="สกุลเงิน [0]" xfId="10" builtinId="7" customBuiltin="1"/>
    <cellStyle name="ส่วนที่ถูกเน้น1" xfId="24" builtinId="29" customBuiltin="1"/>
    <cellStyle name="ส่วนที่ถูกเน้น2" xfId="28" builtinId="33" customBuiltin="1"/>
    <cellStyle name="ส่วนที่ถูกเน้น3" xfId="32" builtinId="37" customBuiltin="1"/>
    <cellStyle name="ส่วนที่ถูกเน้น4" xfId="36" builtinId="41" customBuiltin="1"/>
    <cellStyle name="ส่วนที่ถูกเน้น5" xfId="40" builtinId="45" customBuiltin="1"/>
    <cellStyle name="ส่วนที่ถูกเน้น6" xfId="44" builtinId="49" customBuiltin="1"/>
    <cellStyle name="แสดงผล" xfId="16" builtinId="21" customBuiltin="1"/>
    <cellStyle name="หมายเหตุ" xfId="21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Leelawadee"/>
        <family val="2"/>
        <scheme val="none"/>
      </font>
    </dxf>
    <dxf>
      <numFmt numFmtId="7" formatCode="#,##0.00;\-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Leelawadee"/>
        <family val="2"/>
        <scheme val="none"/>
      </font>
    </dxf>
    <dxf>
      <alignment horizontal="right" vertical="center" textRotation="0" wrapText="1" indent="0" justifyLastLine="0" shrinkToFit="0" readingOrder="0"/>
    </dxf>
    <dxf>
      <numFmt numFmtId="4" formatCode="#,##0.00"/>
      <alignment horizontal="right" vertical="center" textRotation="0" wrapText="0" indent="0" justifyLastLine="0" shrinkToFit="0" readingOrder="0"/>
    </dxf>
    <dxf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Leelawadee"/>
        <family val="2"/>
        <scheme val="none"/>
      </font>
      <numFmt numFmtId="35" formatCode="_-* #,##0.00_-;\-* #,##0.00_-;_-* &quot;-&quot;??_-;_-@_-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alignment horizontal="right" vertical="center" textRotation="0" wrapText="1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4" formatCode="#,##0.00"/>
      <alignment horizontal="right" vertical="center" textRotation="0" indent="0" justifyLastLine="0" shrinkToFit="0" readingOrder="0"/>
    </dxf>
    <dxf>
      <numFmt numFmtId="35" formatCode="_-* #,##0.00_-;\-* #,##0.00_-;_-* &quot;-&quot;??_-;_-@_-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2" formatCode="0.00"/>
    </dxf>
    <dxf>
      <numFmt numFmtId="7" formatCode="#,##0.00;\-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numFmt numFmtId="4" formatCode="#,##0.00"/>
      <alignment horizontal="right" vertical="center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4" formatCode="#,##0.00"/>
      <alignment horizontal="right" vertical="center" textRotation="0" wrapText="0" indent="0" justifyLastLine="0" shrinkToFit="0" readingOrder="0"/>
    </dxf>
    <dxf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numFmt numFmtId="4" formatCode="#,##0.00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4" formatCode="#,##0.00"/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font>
        <strike val="0"/>
        <outline val="0"/>
        <shadow val="0"/>
        <u val="none"/>
        <vertAlign val="baseline"/>
        <name val="Leelawadee"/>
        <family val="2"/>
        <scheme val="none"/>
      </font>
    </dxf>
    <dxf>
      <border>
        <top style="thin">
          <color theme="2" tint="-0.499984740745262"/>
        </top>
      </border>
    </dxf>
    <dxf>
      <border>
        <top style="thin">
          <color theme="2" tint="-0.499984740745262"/>
        </top>
        <bottom/>
      </border>
    </dxf>
    <dxf>
      <font>
        <b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thick">
          <color theme="6"/>
        </top>
        <bottom/>
        <vertical/>
        <horizontal/>
      </border>
    </dxf>
    <dxf>
      <font>
        <b val="0"/>
        <i val="0"/>
        <color theme="4"/>
      </font>
      <fill>
        <patternFill patternType="none">
          <fgColor indexed="64"/>
          <bgColor auto="1"/>
        </patternFill>
      </fill>
      <border>
        <left/>
        <right/>
        <top/>
        <bottom style="thick">
          <color theme="6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PivotStyle="PivotStyleLight16">
    <tableStyle name="ตัวติดตามค่าใช้จ่ายในการเดินทาง" pivot="0" count="5" xr9:uid="{00000000-0011-0000-FFFF-FFFF00000000}">
      <tableStyleElement type="wholeTable" dxfId="46"/>
      <tableStyleElement type="headerRow" dxfId="45"/>
      <tableStyleElement type="totalRow" dxfId="44"/>
      <tableStyleElement type="firstRowStripe" dxfId="43"/>
      <tableStyleElement type="secondRowStripe" dxfId="42"/>
    </tableStyle>
  </tableStyles>
  <colors>
    <mruColors>
      <color rgb="FFFFFF99"/>
      <color rgb="FF484D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ค่าใช้จ่าย" displayName="รายจ่าย" ref="C5:I49" totalsRowCount="1" headerRowDxfId="41" dataDxfId="40" totalsRowDxfId="39">
  <autoFilter ref="C5:I48" xr:uid="{00000000-000C-0000-FFFF-FFFF00000000}"/>
  <sortState xmlns:xlrd2="http://schemas.microsoft.com/office/spreadsheetml/2017/richdata2" ref="C6:H47">
    <sortCondition ref="C5:C47"/>
  </sortState>
  <tableColumns count="7">
    <tableColumn id="1" xr3:uid="{00000000-0010-0000-0000-000001000000}" name="สมาชิก" totalsRowLabel="ผลรวม" dataDxfId="13"/>
    <tableColumn id="2" xr3:uid="{00000000-0010-0000-0000-000002000000}" name="รายจ่าย" dataDxfId="12"/>
    <tableColumn id="7" xr3:uid="{3410A05D-AC79-4B97-895F-1BEC00F7DED7}" name="ตั้งเบิก" dataDxfId="11" totalsRowDxfId="6" dataCellStyle="จุลภาค"/>
    <tableColumn id="4" xr3:uid="{00000000-0010-0000-0000-000004000000}" name="ใช้จริง" totalsRowFunction="sum" dataDxfId="10" totalsRowDxfId="5"/>
    <tableColumn id="6" xr3:uid="{8DD70510-0824-4629-A98A-DE4388CF8974}" name="ยอดเงินคงเหลือ" dataDxfId="9" totalsRowDxfId="4" dataCellStyle="สกุลเงิน"/>
    <tableColumn id="5" xr3:uid="{00000000-0010-0000-0000-000005000000}" name="เลขหนังสือส่งภายใน" dataDxfId="8" totalsRowDxfId="3"/>
    <tableColumn id="3" xr3:uid="{92139840-8721-459C-8B61-E8F90F045D34}" name="หมายเหตุ" dataDxfId="7" totalsRowDxfId="2"/>
  </tableColumns>
  <tableStyleInfo name="ตัวติดตามค่าใช้จ่ายในการเดินทาง" showFirstColumn="0" showLastColumn="0" showRowStripes="1" showColumnStripes="0"/>
  <extLst>
    <ext xmlns:x14="http://schemas.microsoft.com/office/spreadsheetml/2009/9/main" uri="{504A1905-F514-4f6f-8877-14C23A59335A}">
      <x14:table altTextSummary="ใส่ข้อมูลค่าใช้จ่ายในการเดินทาง รวมถึงรายชื่อสมาชิก ค่าใช้จ่ายและประเภท จำนวนเงิน และหมายเหตุต่างๆ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A0806A4-99CC-4A9F-B638-1DE09BA458FE}" name="รายจ่าย3" displayName="รายจ่าย3" ref="B5:F16" totalsRowCount="1" headerRowDxfId="38" dataDxfId="37" totalsRowDxfId="36">
  <autoFilter ref="B5:F15" xr:uid="{00000000-000C-0000-FFFF-FFFF00000000}"/>
  <tableColumns count="5">
    <tableColumn id="1" xr3:uid="{60FE178C-302E-40C9-9802-F99BB0462BF4}" name="สมาชิก" totalsRowLabel="ผลรวม" dataDxfId="35"/>
    <tableColumn id="2" xr3:uid="{219B7C54-4CAE-456F-8650-46911C249337}" name="รายจ่าย" dataDxfId="34"/>
    <tableColumn id="4" xr3:uid="{F49419EF-F86C-4C81-AE9B-F41B9D615FDC}" name="ยอดเงิน" totalsRowFunction="sum" dataDxfId="33" totalsRowDxfId="1"/>
    <tableColumn id="5" xr3:uid="{92B61062-81D6-4D0D-A39D-603DCF335B55}" name="เลขหนังสือ" dataDxfId="32"/>
    <tableColumn id="3" xr3:uid="{1B93A015-0D04-4A62-B7AC-93C19C5AA11C}" name="เรื่อง" dataDxfId="31" totalsRowDxfId="0"/>
  </tableColumns>
  <tableStyleInfo name="ตัวติดตามค่าใช้จ่ายในการเดินทาง" showFirstColumn="0" showLastColumn="0" showRowStripes="1" showColumnStripes="0"/>
  <extLst>
    <ext xmlns:x14="http://schemas.microsoft.com/office/spreadsheetml/2009/9/main" uri="{504A1905-F514-4f6f-8877-14C23A59335A}">
      <x14:table altTextSummary="ใส่ข้อมูลค่าใช้จ่ายในการเดินทาง รวมถึงรายชื่อสมาชิก ค่าใช้จ่ายและประเภท จำนวนเงิน และหมายเหตุต่างๆ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153EC4A-5FFE-4E58-B9B6-3BA0AC3EDE9A}" name="รายจ่าย7" displayName="รายจ่าย7" ref="C5:F31" totalsRowCount="1" headerRowDxfId="30" dataDxfId="29" totalsRowDxfId="28">
  <autoFilter ref="C5:F30" xr:uid="{00000000-000C-0000-FFFF-FFFF00000000}"/>
  <sortState xmlns:xlrd2="http://schemas.microsoft.com/office/spreadsheetml/2017/richdata2" ref="C6:F30">
    <sortCondition ref="C5:C30"/>
  </sortState>
  <tableColumns count="4">
    <tableColumn id="1" xr3:uid="{2DFCEFFF-3889-419E-BB74-C90F3D00FF16}" name="สมาชิก" totalsRowLabel="ผลรวม" dataDxfId="27"/>
    <tableColumn id="4" xr3:uid="{BF90271F-1D53-4B05-B133-C2B513B02064}" name="ใช้จริง" totalsRowFunction="sum" dataDxfId="26" totalsRowDxfId="25"/>
    <tableColumn id="3" xr3:uid="{A92B6377-E833-4040-8C66-632E007DA1CA}" name="ยอดเงินคงเหลือ" totalsRowFunction="sum" dataDxfId="24" totalsRowDxfId="23" dataCellStyle="สกุลเงิน"/>
    <tableColumn id="6" xr3:uid="{6362CE5D-AD75-4399-B265-0F7197016E37}" name="ยอดเกิน" totalsRowFunction="sum" dataDxfId="22" totalsRowDxfId="21" dataCellStyle="สกุลเงิน"/>
  </tableColumns>
  <tableStyleInfo name="ตัวติดตามค่าใช้จ่ายในการเดินทาง" showFirstColumn="0" showLastColumn="0" showRowStripes="1" showColumnStripes="0"/>
  <extLst>
    <ext xmlns:x14="http://schemas.microsoft.com/office/spreadsheetml/2009/9/main" uri="{504A1905-F514-4f6f-8877-14C23A59335A}">
      <x14:table altTextSummary="ใส่ข้อมูลค่าใช้จ่ายในการเดินทาง รวมถึงรายชื่อสมาชิก ค่าใช้จ่ายและประเภท จำนวนเงิน และหมายเหตุต่างๆ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9F4BF31-8095-4C20-A7DC-1117C566CDA1}" name="รายจ่าย38" displayName="รายจ่าย38" ref="B5:D15" totalsRowCount="1" headerRowDxfId="20" dataDxfId="19" totalsRowDxfId="18">
  <autoFilter ref="B5:D14" xr:uid="{00000000-000C-0000-FFFF-FFFF00000000}"/>
  <tableColumns count="3">
    <tableColumn id="1" xr3:uid="{9781A78E-426C-47D2-BD4C-674F3D66124F}" name="สมาชิก" totalsRowLabel="ผลรวม" dataDxfId="17"/>
    <tableColumn id="4" xr3:uid="{379B9E58-5222-46B9-9E01-EBA5401E345F}" name="ยอดเงิน" totalsRowFunction="sum" dataDxfId="16" totalsRowDxfId="15"/>
    <tableColumn id="3" xr3:uid="{F1E3E36D-E042-462E-8BD5-D57960576736}" name="คงเหลือ" totalsRowFunction="sum" dataDxfId="14" totalsRowCellStyle="จุลภาค">
      <calculatedColumnFormula>5000-รายจ่าย38[[#This Row],[ยอดเงิน]]</calculatedColumnFormula>
    </tableColumn>
  </tableColumns>
  <tableStyleInfo name="ตัวติดตามค่าใช้จ่ายในการเดินทาง" showFirstColumn="0" showLastColumn="0" showRowStripes="1" showColumnStripes="0"/>
  <extLst>
    <ext xmlns:x14="http://schemas.microsoft.com/office/spreadsheetml/2009/9/main" uri="{504A1905-F514-4f6f-8877-14C23A59335A}">
      <x14:table altTextSummary="ใส่ข้อมูลค่าใช้จ่ายในการเดินทาง รวมถึงรายชื่อสมาชิก ค่าใช้จ่ายและประเภท จำนวนเงิน และหมายเหตุต่างๆ"/>
    </ext>
  </extLst>
</table>
</file>

<file path=xl/theme/theme1.xml><?xml version="1.0" encoding="utf-8"?>
<a:theme xmlns:a="http://schemas.openxmlformats.org/drawingml/2006/main" name="Office Theme">
  <a:themeElements>
    <a:clrScheme name="Travel Expense Tracker">
      <a:dk1>
        <a:sysClr val="windowText" lastClr="000000"/>
      </a:dk1>
      <a:lt1>
        <a:sysClr val="window" lastClr="FFFFFF"/>
      </a:lt1>
      <a:dk2>
        <a:srgbClr val="011214"/>
      </a:dk2>
      <a:lt2>
        <a:srgbClr val="F4FBF9"/>
      </a:lt2>
      <a:accent1>
        <a:srgbClr val="05464F"/>
      </a:accent1>
      <a:accent2>
        <a:srgbClr val="2A7A79"/>
      </a:accent2>
      <a:accent3>
        <a:srgbClr val="74C8B9"/>
      </a:accent3>
      <a:accent4>
        <a:srgbClr val="BB656A"/>
      </a:accent4>
      <a:accent5>
        <a:srgbClr val="C5AA74"/>
      </a:accent5>
      <a:accent6>
        <a:srgbClr val="88709D"/>
      </a:accent6>
      <a:hlink>
        <a:srgbClr val="6EC8DF"/>
      </a:hlink>
      <a:folHlink>
        <a:srgbClr val="88709D"/>
      </a:folHlink>
    </a:clrScheme>
    <a:fontScheme name="Travel Expense Tracker">
      <a:majorFont>
        <a:latin typeface="Tahoma"/>
        <a:ea typeface=""/>
        <a:cs typeface=""/>
      </a:majorFont>
      <a:minorFont>
        <a:latin typeface="Tahom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L49"/>
  <sheetViews>
    <sheetView showGridLines="0" topLeftCell="A25" zoomScale="70" zoomScaleNormal="70" workbookViewId="0">
      <selection activeCell="D31" sqref="D31"/>
    </sheetView>
  </sheetViews>
  <sheetFormatPr defaultColWidth="9.25" defaultRowHeight="30" customHeight="1" x14ac:dyDescent="0.25"/>
  <cols>
    <col min="1" max="1" width="2.625" style="1" customWidth="1"/>
    <col min="2" max="2" width="9.625" style="1" customWidth="1"/>
    <col min="3" max="3" width="33.375" style="1" customWidth="1"/>
    <col min="4" max="4" width="30" style="1" bestFit="1" customWidth="1"/>
    <col min="5" max="5" width="16.625" style="32" customWidth="1"/>
    <col min="6" max="7" width="16.625" style="1" customWidth="1"/>
    <col min="8" max="8" width="20.625" style="16" customWidth="1"/>
    <col min="9" max="9" width="45.875" style="1" customWidth="1"/>
    <col min="10" max="10" width="2.625" style="1" customWidth="1"/>
    <col min="11" max="16384" width="9.25" style="1"/>
  </cols>
  <sheetData>
    <row r="1" spans="1:9" ht="35.1" customHeight="1" x14ac:dyDescent="0.25">
      <c r="A1"/>
      <c r="B1"/>
      <c r="C1" s="15" t="s">
        <v>44</v>
      </c>
    </row>
    <row r="2" spans="1:9" ht="30" customHeight="1" x14ac:dyDescent="0.25">
      <c r="C2" s="2" t="s">
        <v>0</v>
      </c>
    </row>
    <row r="3" spans="1:9" ht="30" customHeight="1" x14ac:dyDescent="0.25">
      <c r="C3" s="3"/>
      <c r="D3" s="3" t="s">
        <v>3</v>
      </c>
      <c r="E3" s="33"/>
      <c r="F3" s="3" t="s">
        <v>4</v>
      </c>
      <c r="G3" s="3"/>
      <c r="H3" s="48"/>
    </row>
    <row r="4" spans="1:9" ht="30" customHeight="1" x14ac:dyDescent="0.25">
      <c r="C4" s="4"/>
      <c r="D4" s="8">
        <v>243162</v>
      </c>
      <c r="E4" s="34"/>
      <c r="F4" s="8">
        <v>243526</v>
      </c>
      <c r="G4" s="8"/>
    </row>
    <row r="5" spans="1:9" ht="35.1" customHeight="1" thickBot="1" x14ac:dyDescent="0.3">
      <c r="B5" s="6" t="s">
        <v>16</v>
      </c>
      <c r="C5" t="s">
        <v>1</v>
      </c>
      <c r="D5" t="s">
        <v>0</v>
      </c>
      <c r="E5" s="32" t="s">
        <v>59</v>
      </c>
      <c r="F5" s="10" t="s">
        <v>60</v>
      </c>
      <c r="G5" s="10" t="s">
        <v>53</v>
      </c>
      <c r="H5" s="17" t="s">
        <v>46</v>
      </c>
      <c r="I5" s="30" t="s">
        <v>6</v>
      </c>
    </row>
    <row r="6" spans="1:9" ht="45.75" thickTop="1" x14ac:dyDescent="0.25">
      <c r="B6" s="9" t="s">
        <v>40</v>
      </c>
      <c r="C6" s="5" t="s">
        <v>45</v>
      </c>
      <c r="D6" s="5" t="s">
        <v>98</v>
      </c>
      <c r="F6" s="11">
        <v>2500</v>
      </c>
      <c r="G6" s="11"/>
      <c r="H6" s="18" t="s">
        <v>48</v>
      </c>
      <c r="I6" s="5"/>
    </row>
    <row r="7" spans="1:9" ht="35.1" customHeight="1" x14ac:dyDescent="0.25">
      <c r="B7" s="36"/>
      <c r="C7" s="5"/>
      <c r="D7" s="5" t="s">
        <v>99</v>
      </c>
      <c r="F7" s="11">
        <v>5000</v>
      </c>
      <c r="G7" s="12"/>
      <c r="H7" s="18" t="s">
        <v>67</v>
      </c>
      <c r="I7" s="5"/>
    </row>
    <row r="8" spans="1:9" ht="30" customHeight="1" x14ac:dyDescent="0.25">
      <c r="B8" s="7" t="s">
        <v>40</v>
      </c>
      <c r="C8" s="1" t="s">
        <v>17</v>
      </c>
      <c r="F8" s="12"/>
      <c r="G8" s="12"/>
      <c r="H8" s="19"/>
      <c r="I8" s="5"/>
    </row>
    <row r="9" spans="1:9" ht="30" customHeight="1" x14ac:dyDescent="0.25">
      <c r="B9" s="7" t="s">
        <v>40</v>
      </c>
      <c r="C9" s="1" t="s">
        <v>37</v>
      </c>
      <c r="D9" s="5" t="s">
        <v>100</v>
      </c>
      <c r="F9" s="12">
        <v>6500</v>
      </c>
      <c r="G9" s="12">
        <f>10000-รายจ่าย[[#This Row],[ใช้จริง]]</f>
        <v>3500</v>
      </c>
      <c r="H9" s="18" t="s">
        <v>49</v>
      </c>
      <c r="I9" s="5"/>
    </row>
    <row r="10" spans="1:9" ht="45" x14ac:dyDescent="0.25">
      <c r="B10" s="7"/>
      <c r="C10" s="5"/>
      <c r="D10" s="5" t="s">
        <v>101</v>
      </c>
      <c r="F10" s="11">
        <v>2800</v>
      </c>
      <c r="G10" s="12">
        <f>+G9-รายจ่าย[[#This Row],[ใช้จริง]]</f>
        <v>700</v>
      </c>
      <c r="H10" s="18" t="s">
        <v>92</v>
      </c>
      <c r="I10" s="5" t="s">
        <v>91</v>
      </c>
    </row>
    <row r="11" spans="1:9" x14ac:dyDescent="0.25">
      <c r="B11" s="7" t="s">
        <v>42</v>
      </c>
      <c r="C11" s="1" t="s">
        <v>39</v>
      </c>
      <c r="D11" s="5" t="s">
        <v>102</v>
      </c>
      <c r="F11" s="13">
        <v>5040</v>
      </c>
      <c r="G11" s="13">
        <f>10000-รายจ่าย[[#This Row],[ใช้จริง]]</f>
        <v>4960</v>
      </c>
      <c r="H11" s="18" t="s">
        <v>75</v>
      </c>
      <c r="I11" s="5"/>
    </row>
    <row r="12" spans="1:9" ht="30" customHeight="1" x14ac:dyDescent="0.25">
      <c r="B12" s="25" t="s">
        <v>41</v>
      </c>
      <c r="C12" s="26" t="s">
        <v>22</v>
      </c>
      <c r="D12" s="5" t="s">
        <v>103</v>
      </c>
      <c r="F12" s="11">
        <f>3890</f>
        <v>3890</v>
      </c>
      <c r="G12" s="11">
        <f>10000-รายจ่าย[[#This Row],[ใช้จริง]]</f>
        <v>6110</v>
      </c>
      <c r="H12" s="18" t="s">
        <v>47</v>
      </c>
      <c r="I12" s="5"/>
    </row>
    <row r="13" spans="1:9" ht="30" customHeight="1" x14ac:dyDescent="0.25">
      <c r="B13" s="7"/>
      <c r="C13" s="5"/>
      <c r="D13" s="5" t="s">
        <v>100</v>
      </c>
      <c r="F13" s="11">
        <v>6500</v>
      </c>
      <c r="G13" s="24" t="s">
        <v>55</v>
      </c>
      <c r="H13" s="18" t="s">
        <v>49</v>
      </c>
      <c r="I13" s="5"/>
    </row>
    <row r="14" spans="1:9" ht="30" customHeight="1" x14ac:dyDescent="0.25">
      <c r="B14" s="7" t="s">
        <v>42</v>
      </c>
      <c r="C14" s="1" t="s">
        <v>93</v>
      </c>
      <c r="D14" s="5" t="s">
        <v>100</v>
      </c>
      <c r="F14" s="12">
        <v>6500</v>
      </c>
      <c r="G14" s="12">
        <f>10000-รายจ่าย[[#This Row],[ใช้จริง]]</f>
        <v>3500</v>
      </c>
      <c r="H14" s="18" t="s">
        <v>49</v>
      </c>
      <c r="I14" s="5"/>
    </row>
    <row r="15" spans="1:9" ht="45" x14ac:dyDescent="0.25">
      <c r="B15" s="7"/>
      <c r="C15" s="5"/>
      <c r="D15" s="5" t="s">
        <v>101</v>
      </c>
      <c r="F15" s="11">
        <v>2500</v>
      </c>
      <c r="G15" s="12">
        <f>+G14-รายจ่าย[[#This Row],[ใช้จริง]]</f>
        <v>1000</v>
      </c>
      <c r="H15" s="18" t="s">
        <v>90</v>
      </c>
      <c r="I15" s="5" t="s">
        <v>91</v>
      </c>
    </row>
    <row r="16" spans="1:9" ht="30" customHeight="1" x14ac:dyDescent="0.25">
      <c r="B16" s="7" t="s">
        <v>42</v>
      </c>
      <c r="C16" s="1" t="s">
        <v>23</v>
      </c>
      <c r="D16" s="5" t="s">
        <v>100</v>
      </c>
      <c r="F16" s="12">
        <v>6500</v>
      </c>
      <c r="G16" s="12">
        <f>10000-รายจ่าย[[#This Row],[ใช้จริง]]</f>
        <v>3500</v>
      </c>
      <c r="H16" s="18" t="s">
        <v>49</v>
      </c>
      <c r="I16" s="5"/>
    </row>
    <row r="17" spans="2:9" x14ac:dyDescent="0.25">
      <c r="B17" s="7"/>
      <c r="C17" s="5"/>
      <c r="D17" s="5" t="s">
        <v>104</v>
      </c>
      <c r="F17" s="11">
        <v>2500</v>
      </c>
      <c r="G17" s="12">
        <f>+G16-รายจ่าย[[#This Row],[ใช้จริง]]</f>
        <v>1000</v>
      </c>
      <c r="H17" s="18" t="s">
        <v>77</v>
      </c>
      <c r="I17" s="5"/>
    </row>
    <row r="18" spans="2:9" ht="30" customHeight="1" x14ac:dyDescent="0.25">
      <c r="B18" s="27" t="s">
        <v>42</v>
      </c>
      <c r="C18" s="28" t="s">
        <v>24</v>
      </c>
      <c r="D18" s="5" t="s">
        <v>100</v>
      </c>
      <c r="F18" s="12">
        <v>6500</v>
      </c>
      <c r="G18" s="12">
        <f>10000-รายจ่าย[[#This Row],[ใช้จริง]]</f>
        <v>3500</v>
      </c>
      <c r="H18" s="18" t="s">
        <v>49</v>
      </c>
      <c r="I18" s="5"/>
    </row>
    <row r="19" spans="2:9" ht="30" customHeight="1" x14ac:dyDescent="0.25">
      <c r="B19" s="7"/>
      <c r="C19" s="5"/>
      <c r="D19" s="5" t="s">
        <v>68</v>
      </c>
      <c r="F19" s="11">
        <v>3500</v>
      </c>
      <c r="G19" s="38">
        <f>+G18-รายจ่าย[[#This Row],[ใช้จริง]]</f>
        <v>0</v>
      </c>
      <c r="H19" s="18"/>
      <c r="I19" s="5"/>
    </row>
    <row r="20" spans="2:9" ht="45" x14ac:dyDescent="0.25">
      <c r="B20" s="7" t="s">
        <v>43</v>
      </c>
      <c r="C20" s="1" t="s">
        <v>25</v>
      </c>
      <c r="D20" s="5" t="s">
        <v>101</v>
      </c>
      <c r="F20" s="13">
        <v>2500</v>
      </c>
      <c r="G20" s="13">
        <f>10000-รายจ่าย[[#This Row],[ใช้จริง]]</f>
        <v>7500</v>
      </c>
      <c r="H20" s="18" t="s">
        <v>95</v>
      </c>
      <c r="I20" s="5" t="s">
        <v>91</v>
      </c>
    </row>
    <row r="21" spans="2:9" ht="30" customHeight="1" x14ac:dyDescent="0.25">
      <c r="B21" s="7" t="s">
        <v>42</v>
      </c>
      <c r="C21" s="1" t="s">
        <v>19</v>
      </c>
      <c r="D21" s="5" t="s">
        <v>100</v>
      </c>
      <c r="F21" s="12">
        <v>6500</v>
      </c>
      <c r="G21" s="12">
        <f>10000-รายจ่าย[[#This Row],[ใช้จริง]]</f>
        <v>3500</v>
      </c>
      <c r="H21" s="18" t="s">
        <v>49</v>
      </c>
      <c r="I21" s="5"/>
    </row>
    <row r="22" spans="2:9" x14ac:dyDescent="0.25">
      <c r="B22" s="7" t="s">
        <v>42</v>
      </c>
      <c r="C22" s="1" t="s">
        <v>20</v>
      </c>
      <c r="D22" s="5" t="s">
        <v>105</v>
      </c>
      <c r="F22" s="13">
        <v>9270.0400000000009</v>
      </c>
      <c r="G22" s="13">
        <f>10000-รายจ่าย[[#This Row],[ใช้จริง]]</f>
        <v>729.95999999999913</v>
      </c>
      <c r="H22" s="18" t="s">
        <v>97</v>
      </c>
      <c r="I22" s="5"/>
    </row>
    <row r="23" spans="2:9" ht="30" customHeight="1" x14ac:dyDescent="0.25">
      <c r="B23" s="7" t="s">
        <v>42</v>
      </c>
      <c r="C23" s="1" t="s">
        <v>26</v>
      </c>
      <c r="F23" s="13"/>
      <c r="G23" s="13"/>
      <c r="H23" s="20"/>
      <c r="I23" s="5"/>
    </row>
    <row r="24" spans="2:9" ht="30" customHeight="1" x14ac:dyDescent="0.25">
      <c r="B24" s="7" t="s">
        <v>42</v>
      </c>
      <c r="C24" s="5" t="s">
        <v>52</v>
      </c>
      <c r="D24" s="5" t="s">
        <v>100</v>
      </c>
      <c r="F24" s="12">
        <v>6500</v>
      </c>
      <c r="G24" s="12">
        <f>10000-รายจ่าย[[#This Row],[ใช้จริง]]</f>
        <v>3500</v>
      </c>
      <c r="H24" s="18" t="s">
        <v>49</v>
      </c>
      <c r="I24" s="5"/>
    </row>
    <row r="25" spans="2:9" ht="30" customHeight="1" x14ac:dyDescent="0.25">
      <c r="B25" s="7" t="s">
        <v>42</v>
      </c>
      <c r="C25" s="1" t="s">
        <v>38</v>
      </c>
      <c r="D25" s="5" t="s">
        <v>100</v>
      </c>
      <c r="F25" s="12">
        <v>6500</v>
      </c>
      <c r="G25" s="12">
        <f>10000-รายจ่าย[[#This Row],[ใช้จริง]]</f>
        <v>3500</v>
      </c>
      <c r="H25" s="18" t="s">
        <v>49</v>
      </c>
      <c r="I25" s="5"/>
    </row>
    <row r="26" spans="2:9" ht="30" customHeight="1" x14ac:dyDescent="0.25">
      <c r="B26" s="7" t="s">
        <v>42</v>
      </c>
      <c r="C26" s="1" t="s">
        <v>27</v>
      </c>
      <c r="D26" s="1" t="s">
        <v>50</v>
      </c>
      <c r="F26" s="13">
        <v>600</v>
      </c>
      <c r="G26" s="12">
        <f>10000-รายจ่าย[[#This Row],[ใช้จริง]]</f>
        <v>9400</v>
      </c>
      <c r="H26" s="18" t="s">
        <v>51</v>
      </c>
      <c r="I26" s="30" t="s">
        <v>80</v>
      </c>
    </row>
    <row r="27" spans="2:9" ht="30" customHeight="1" x14ac:dyDescent="0.25">
      <c r="B27" s="7"/>
      <c r="C27" s="5"/>
      <c r="D27" s="5" t="s">
        <v>66</v>
      </c>
      <c r="E27" s="32">
        <v>5960</v>
      </c>
      <c r="F27" s="13">
        <v>3783.08</v>
      </c>
      <c r="G27" s="12">
        <f>+G26-รายจ่าย[[#This Row],[ใช้จริง]]</f>
        <v>5616.92</v>
      </c>
      <c r="H27" s="18" t="s">
        <v>74</v>
      </c>
      <c r="I27" s="5"/>
    </row>
    <row r="28" spans="2:9" ht="30" customHeight="1" x14ac:dyDescent="0.25">
      <c r="B28" s="7"/>
      <c r="C28" s="5"/>
      <c r="D28" s="5" t="s">
        <v>78</v>
      </c>
      <c r="E28" s="32">
        <v>4960</v>
      </c>
      <c r="F28" s="13">
        <v>3457.45</v>
      </c>
      <c r="G28" s="12">
        <f>+G27-รายจ่าย[[#This Row],[ใช้จริง]]</f>
        <v>2159.4700000000003</v>
      </c>
      <c r="H28" s="18" t="s">
        <v>79</v>
      </c>
      <c r="I28" s="5"/>
    </row>
    <row r="29" spans="2:9" ht="30" customHeight="1" x14ac:dyDescent="0.25">
      <c r="B29" s="7" t="s">
        <v>41</v>
      </c>
      <c r="C29" s="1" t="s">
        <v>28</v>
      </c>
      <c r="D29" s="1" t="s">
        <v>62</v>
      </c>
      <c r="F29" s="40">
        <v>3240</v>
      </c>
      <c r="G29" s="13">
        <f>10000-รายจ่าย[[#This Row],[ใช้จริง]]</f>
        <v>6760</v>
      </c>
      <c r="H29" s="18" t="s">
        <v>61</v>
      </c>
      <c r="I29" s="41"/>
    </row>
    <row r="30" spans="2:9" ht="30" customHeight="1" x14ac:dyDescent="0.25">
      <c r="B30" s="7"/>
      <c r="C30" s="5"/>
      <c r="D30" s="5" t="s">
        <v>71</v>
      </c>
      <c r="E30" s="43">
        <v>9720</v>
      </c>
      <c r="F30" s="40">
        <v>3240</v>
      </c>
      <c r="G30" s="42">
        <f>+G29-รายจ่าย[[#This Row],[ใช้จริง]]</f>
        <v>3520</v>
      </c>
      <c r="H30" s="18" t="s">
        <v>72</v>
      </c>
      <c r="I30" s="41" t="s">
        <v>73</v>
      </c>
    </row>
    <row r="31" spans="2:9" ht="30" customHeight="1" x14ac:dyDescent="0.25">
      <c r="B31" s="7"/>
      <c r="C31" s="5"/>
      <c r="D31" s="5" t="s">
        <v>107</v>
      </c>
      <c r="E31" s="51"/>
      <c r="F31" s="40">
        <v>200</v>
      </c>
      <c r="G31" s="42">
        <f>+G30-รายจ่าย[[#This Row],[ใช้จริง]]</f>
        <v>3320</v>
      </c>
      <c r="H31" s="18" t="s">
        <v>87</v>
      </c>
      <c r="I31" s="41" t="s">
        <v>88</v>
      </c>
    </row>
    <row r="32" spans="2:9" ht="45" x14ac:dyDescent="0.25">
      <c r="B32" s="7"/>
      <c r="C32" s="5"/>
      <c r="D32" s="5" t="s">
        <v>101</v>
      </c>
      <c r="E32" s="51"/>
      <c r="F32" s="40">
        <v>2500</v>
      </c>
      <c r="G32" s="42">
        <f>+G31-รายจ่าย[[#This Row],[ใช้จริง]]</f>
        <v>820</v>
      </c>
      <c r="H32" s="18" t="s">
        <v>94</v>
      </c>
      <c r="I32" s="5" t="s">
        <v>91</v>
      </c>
    </row>
    <row r="33" spans="2:12" ht="30" customHeight="1" x14ac:dyDescent="0.25">
      <c r="B33" s="7" t="s">
        <v>42</v>
      </c>
      <c r="C33" s="1" t="s">
        <v>29</v>
      </c>
      <c r="D33" s="5" t="s">
        <v>100</v>
      </c>
      <c r="F33" s="12">
        <v>6500</v>
      </c>
      <c r="G33" s="12">
        <f>10000-รายจ่าย[[#This Row],[ใช้จริง]]</f>
        <v>3500</v>
      </c>
      <c r="H33" s="18" t="s">
        <v>49</v>
      </c>
      <c r="I33" s="5"/>
    </row>
    <row r="34" spans="2:12" ht="45" x14ac:dyDescent="0.25">
      <c r="B34" s="7"/>
      <c r="C34" s="5"/>
      <c r="D34" s="5" t="s">
        <v>101</v>
      </c>
      <c r="F34" s="11">
        <v>2800</v>
      </c>
      <c r="G34" s="12">
        <f>+G33-รายจ่าย[[#This Row],[ใช้จริง]]</f>
        <v>700</v>
      </c>
      <c r="H34" s="18" t="s">
        <v>90</v>
      </c>
      <c r="I34" s="5" t="s">
        <v>91</v>
      </c>
    </row>
    <row r="35" spans="2:12" ht="30" customHeight="1" x14ac:dyDescent="0.25">
      <c r="B35" s="7" t="s">
        <v>42</v>
      </c>
      <c r="C35" s="1" t="s">
        <v>30</v>
      </c>
      <c r="D35" s="5" t="s">
        <v>100</v>
      </c>
      <c r="F35" s="12">
        <v>6500</v>
      </c>
      <c r="G35" s="12">
        <f>10000-รายจ่าย[[#This Row],[ใช้จริง]]</f>
        <v>3500</v>
      </c>
      <c r="H35" s="18" t="s">
        <v>49</v>
      </c>
      <c r="I35" s="5"/>
    </row>
    <row r="36" spans="2:12" ht="30" customHeight="1" x14ac:dyDescent="0.25">
      <c r="B36" s="7" t="s">
        <v>42</v>
      </c>
      <c r="C36" s="1" t="s">
        <v>31</v>
      </c>
      <c r="D36" s="5" t="s">
        <v>100</v>
      </c>
      <c r="F36" s="12">
        <v>6500</v>
      </c>
      <c r="G36" s="12">
        <f>10000-รายจ่าย[[#This Row],[ใช้จริง]]</f>
        <v>3500</v>
      </c>
      <c r="H36" s="18" t="s">
        <v>49</v>
      </c>
      <c r="I36" s="5"/>
    </row>
    <row r="37" spans="2:12" ht="30" customHeight="1" x14ac:dyDescent="0.25">
      <c r="B37" s="7" t="s">
        <v>42</v>
      </c>
      <c r="C37" s="1" t="s">
        <v>32</v>
      </c>
      <c r="D37" s="5" t="s">
        <v>100</v>
      </c>
      <c r="F37" s="12">
        <v>6500</v>
      </c>
      <c r="G37" s="12">
        <f>10000-รายจ่าย[[#This Row],[ใช้จริง]]</f>
        <v>3500</v>
      </c>
      <c r="H37" s="18" t="s">
        <v>49</v>
      </c>
      <c r="I37" s="5"/>
    </row>
    <row r="38" spans="2:12" ht="30" customHeight="1" x14ac:dyDescent="0.25">
      <c r="B38" s="7"/>
      <c r="C38" s="5"/>
      <c r="D38" s="5" t="s">
        <v>99</v>
      </c>
      <c r="F38" s="11">
        <v>5000</v>
      </c>
      <c r="G38" s="39" t="s">
        <v>69</v>
      </c>
      <c r="H38" s="18" t="s">
        <v>70</v>
      </c>
      <c r="I38" s="5"/>
    </row>
    <row r="39" spans="2:12" ht="30" customHeight="1" x14ac:dyDescent="0.25">
      <c r="B39" s="7" t="s">
        <v>42</v>
      </c>
      <c r="C39" s="35" t="s">
        <v>56</v>
      </c>
      <c r="D39" s="5" t="s">
        <v>57</v>
      </c>
      <c r="F39" s="11">
        <v>10000</v>
      </c>
      <c r="G39" s="38">
        <v>0</v>
      </c>
      <c r="H39" s="18" t="s">
        <v>58</v>
      </c>
      <c r="I39" s="41"/>
    </row>
    <row r="40" spans="2:12" ht="30" customHeight="1" x14ac:dyDescent="0.25">
      <c r="B40" s="27" t="s">
        <v>42</v>
      </c>
      <c r="C40" s="28" t="s">
        <v>33</v>
      </c>
      <c r="D40" s="5" t="s">
        <v>100</v>
      </c>
      <c r="F40" s="13">
        <f>6500</f>
        <v>6500</v>
      </c>
      <c r="G40" s="12">
        <f>10000-รายจ่าย[[#This Row],[ใช้จริง]]</f>
        <v>3500</v>
      </c>
      <c r="H40" s="18" t="s">
        <v>49</v>
      </c>
      <c r="I40" s="5"/>
    </row>
    <row r="41" spans="2:12" ht="30" customHeight="1" x14ac:dyDescent="0.25">
      <c r="B41" s="7"/>
      <c r="C41" s="5"/>
      <c r="D41" s="5" t="s">
        <v>106</v>
      </c>
      <c r="F41" s="13">
        <v>3500</v>
      </c>
      <c r="G41" s="29">
        <f>+G40-รายจ่าย[[#This Row],[ใช้จริง]]</f>
        <v>0</v>
      </c>
      <c r="H41" s="18" t="s">
        <v>54</v>
      </c>
      <c r="I41" s="5"/>
    </row>
    <row r="42" spans="2:12" ht="30" customHeight="1" x14ac:dyDescent="0.25">
      <c r="B42" s="7" t="s">
        <v>42</v>
      </c>
      <c r="C42" s="1" t="s">
        <v>34</v>
      </c>
      <c r="D42" s="5" t="s">
        <v>100</v>
      </c>
      <c r="F42" s="12">
        <v>6500</v>
      </c>
      <c r="G42" s="12">
        <f>10000-รายจ่าย[[#This Row],[ใช้จริง]]</f>
        <v>3500</v>
      </c>
      <c r="H42" s="18" t="s">
        <v>49</v>
      </c>
      <c r="I42" s="5"/>
    </row>
    <row r="43" spans="2:12" ht="45" x14ac:dyDescent="0.25">
      <c r="B43" s="7"/>
      <c r="C43" s="5"/>
      <c r="D43" s="5" t="s">
        <v>101</v>
      </c>
      <c r="F43" s="13">
        <v>2500</v>
      </c>
      <c r="G43" s="13">
        <f>+G42-รายจ่าย[[#This Row],[ใช้จริง]]</f>
        <v>1000</v>
      </c>
      <c r="H43" s="18" t="s">
        <v>96</v>
      </c>
      <c r="I43" s="5" t="s">
        <v>91</v>
      </c>
    </row>
    <row r="44" spans="2:12" ht="45" x14ac:dyDescent="0.25">
      <c r="B44" s="7" t="s">
        <v>42</v>
      </c>
      <c r="C44" s="1" t="s">
        <v>21</v>
      </c>
      <c r="D44" s="5" t="s">
        <v>101</v>
      </c>
      <c r="F44" s="13">
        <v>2500</v>
      </c>
      <c r="G44" s="13">
        <f>10000-รายจ่าย[[#This Row],[ใช้จริง]]</f>
        <v>7500</v>
      </c>
      <c r="H44" s="18" t="s">
        <v>90</v>
      </c>
      <c r="I44" s="5" t="s">
        <v>91</v>
      </c>
      <c r="L44" s="31" t="s">
        <v>65</v>
      </c>
    </row>
    <row r="45" spans="2:12" ht="30" customHeight="1" x14ac:dyDescent="0.25">
      <c r="B45" s="7" t="s">
        <v>42</v>
      </c>
      <c r="C45" s="1" t="s">
        <v>35</v>
      </c>
      <c r="D45" s="5" t="s">
        <v>100</v>
      </c>
      <c r="F45" s="12">
        <v>6500</v>
      </c>
      <c r="G45" s="12">
        <f>10000-รายจ่าย[[#This Row],[ใช้จริง]]</f>
        <v>3500</v>
      </c>
      <c r="H45" s="18" t="s">
        <v>49</v>
      </c>
      <c r="I45" s="5"/>
      <c r="L45" s="28" t="s">
        <v>64</v>
      </c>
    </row>
    <row r="46" spans="2:12" ht="30" customHeight="1" x14ac:dyDescent="0.25">
      <c r="B46" s="7"/>
      <c r="C46" s="5"/>
      <c r="D46" s="5" t="s">
        <v>57</v>
      </c>
      <c r="F46" s="11">
        <v>2800</v>
      </c>
      <c r="G46" s="12">
        <f>+G45-รายจ่าย[[#This Row],[ใช้จริง]]</f>
        <v>700</v>
      </c>
      <c r="H46" s="18" t="s">
        <v>76</v>
      </c>
      <c r="I46" s="5"/>
      <c r="L46" s="50"/>
    </row>
    <row r="47" spans="2:12" ht="30" customHeight="1" x14ac:dyDescent="0.25">
      <c r="B47" s="7" t="s">
        <v>42</v>
      </c>
      <c r="C47" s="52" t="s">
        <v>36</v>
      </c>
      <c r="D47" s="5" t="s">
        <v>100</v>
      </c>
      <c r="E47" s="53"/>
      <c r="F47" s="12">
        <v>6500</v>
      </c>
      <c r="G47" s="12">
        <f>10000-รายจ่าย[[#This Row],[ใช้จริง]]</f>
        <v>3500</v>
      </c>
      <c r="H47" s="54" t="s">
        <v>49</v>
      </c>
      <c r="I47" s="5"/>
      <c r="L47" s="26" t="s">
        <v>63</v>
      </c>
    </row>
    <row r="48" spans="2:12" ht="45.75" thickBot="1" x14ac:dyDescent="0.3">
      <c r="B48" s="55"/>
      <c r="C48" s="55"/>
      <c r="D48" s="5" t="s">
        <v>101</v>
      </c>
      <c r="F48" s="13">
        <v>2500</v>
      </c>
      <c r="G48" s="13">
        <f>+G47-รายจ่าย[[#This Row],[ใช้จริง]]</f>
        <v>1000</v>
      </c>
      <c r="H48" s="18" t="s">
        <v>90</v>
      </c>
      <c r="I48" s="5" t="s">
        <v>91</v>
      </c>
      <c r="L48" s="50"/>
    </row>
    <row r="49" spans="2:9" ht="30" customHeight="1" x14ac:dyDescent="0.25">
      <c r="B49" s="9"/>
      <c r="C49" t="s">
        <v>2</v>
      </c>
      <c r="D49"/>
      <c r="E49" s="37"/>
      <c r="F49" s="14">
        <f>SUBTOTAL(109,รายจ่าย[ใช้จริง])</f>
        <v>192120.57</v>
      </c>
      <c r="G49" s="14"/>
      <c r="H49" s="17"/>
      <c r="I49" s="5"/>
    </row>
  </sheetData>
  <phoneticPr fontId="21" type="noConversion"/>
  <dataValidations count="14">
    <dataValidation allowBlank="1" showInputMessage="1" showErrorMessage="1" prompt="ใส่รายละเอียดการเดินทางเพื่อติดตามค่าใช้จ่ายในการเดินทางในแผ่นงานตัวติดตามค่าใช้จ่ายการเดินทางนี้" sqref="A1:B1" xr:uid="{00000000-0002-0000-0000-000000000000}"/>
    <dataValidation allowBlank="1" showInputMessage="1" showErrorMessage="1" prompt="ชื่อของเวิร์กชีตนี้อยู่ในเซลล์นี้" sqref="C1" xr:uid="{00000000-0002-0000-0000-000001000000}"/>
    <dataValidation allowBlank="1" showInputMessage="1" showErrorMessage="1" prompt="คําบรรยายอยู่ในเซลล์นี้ ใส่ชื่อการเดินทาง วันที่เริ่มต้น และวันที่สิ้นสุดในแถวที่ 4" sqref="C2" xr:uid="{00000000-0002-0000-0000-000002000000}"/>
    <dataValidation allowBlank="1" showInputMessage="1" showErrorMessage="1" prompt="ใส่ชื่อการเดินทางในเซลล์ด้านล่าง" sqref="C3" xr:uid="{00000000-0002-0000-0000-000003000000}"/>
    <dataValidation allowBlank="1" showInputMessage="1" showErrorMessage="1" prompt="ใส่วันที่เริ่มต้นในเซลล์ด้านล่าง" sqref="D3:E3" xr:uid="{00000000-0002-0000-0000-000004000000}"/>
    <dataValidation allowBlank="1" showInputMessage="1" showErrorMessage="1" prompt="ใส่วันที่สิ้นสุดในเซลล์ด้านล่าง" sqref="F3:G3" xr:uid="{00000000-0002-0000-0000-000005000000}"/>
    <dataValidation allowBlank="1" showInputMessage="1" showErrorMessage="1" prompt="ใส่ชื่อทริปในเซลล์นี้" sqref="C4" xr:uid="{00000000-0002-0000-0000-000006000000}"/>
    <dataValidation allowBlank="1" showInputMessage="1" showErrorMessage="1" prompt="ใส่วันที่เริ่มต้นในเซลล์นี้" sqref="D4:E4" xr:uid="{00000000-0002-0000-0000-000007000000}"/>
    <dataValidation allowBlank="1" showInputMessage="1" showErrorMessage="1" prompt="ใส่วันที่สิ้นสุดในเซลล์นี้" sqref="F4:G4" xr:uid="{00000000-0002-0000-0000-000008000000}"/>
    <dataValidation allowBlank="1" showInputMessage="1" showErrorMessage="1" prompt="ใส่ชื่อสมาชิกการเดินทางในคอลัมน์นี้ภายใต้ส่วนหัวนี้ ใช้ตัวกรองส่วนหัวเพื่อค้นหารายการเฉพาะ" sqref="B5:C7" xr:uid="{1852E420-2B7C-419A-9B41-03B37C8F2AE8}"/>
    <dataValidation allowBlank="1" showInputMessage="1" showErrorMessage="1" prompt="ใส่ค่าใช้จ่ายในคอลัมน์นี้ภายใต้ส่วนหัวนี้" sqref="D5:E5" xr:uid="{24E628AA-58E5-49E5-B113-FCCEBDEDA54D}"/>
    <dataValidation allowBlank="1" showInputMessage="1" showErrorMessage="1" prompt="ใส่ชนิดค่าใช้จ่ายในคอลัมน์นี้ภายใต้ส่วนหัวนี้" sqref="D6:E7 D38" xr:uid="{B49EC6E7-302E-40A3-B463-6CE58289FDAA}"/>
    <dataValidation allowBlank="1" showInputMessage="1" showErrorMessage="1" prompt="ใส่ยอดเงินในคอลัมน์นี้ภายใต้หัวเรื่องนี้" sqref="F5:G5" xr:uid="{FBA4852E-65C4-4307-BD9B-E64E3237CC44}"/>
    <dataValidation allowBlank="1" showInputMessage="1" showErrorMessage="1" prompt="ใส่หมายเหตุในคอลัมน์นี้ภายใต้ส่วนหัวนี้" sqref="H5" xr:uid="{688EE04D-5391-4885-8992-C9A58D78C1A5}"/>
  </dataValidations>
  <printOptions horizontalCentered="1"/>
  <pageMargins left="0.17" right="0.17" top="0.74803149606299213" bottom="0.74803149606299213" header="0.31496062992125984" footer="0.31496062992125984"/>
  <pageSetup paperSize="9" scale="44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CB92-2EBF-42E5-B091-9DD5801EF122}">
  <sheetPr>
    <tabColor theme="4"/>
    <pageSetUpPr fitToPage="1"/>
  </sheetPr>
  <dimension ref="A1:F16"/>
  <sheetViews>
    <sheetView showGridLines="0" zoomScaleNormal="100" workbookViewId="0">
      <selection activeCell="C12" sqref="C12"/>
    </sheetView>
  </sheetViews>
  <sheetFormatPr defaultColWidth="9.25" defaultRowHeight="30" customHeight="1" x14ac:dyDescent="0.25"/>
  <cols>
    <col min="1" max="1" width="2.625" style="1" customWidth="1"/>
    <col min="2" max="2" width="33.375" style="1" customWidth="1"/>
    <col min="3" max="5" width="20.625" style="1" customWidth="1"/>
    <col min="6" max="6" width="45.875" style="1" customWidth="1"/>
    <col min="7" max="7" width="2.625" style="1" customWidth="1"/>
    <col min="8" max="16384" width="9.25" style="1"/>
  </cols>
  <sheetData>
    <row r="1" spans="1:6" ht="35.1" customHeight="1" x14ac:dyDescent="0.25">
      <c r="A1"/>
      <c r="B1" s="15" t="s">
        <v>44</v>
      </c>
    </row>
    <row r="2" spans="1:6" ht="30" customHeight="1" x14ac:dyDescent="0.25">
      <c r="B2" s="2" t="s">
        <v>0</v>
      </c>
    </row>
    <row r="3" spans="1:6" ht="30" customHeight="1" x14ac:dyDescent="0.25">
      <c r="B3" s="3"/>
      <c r="C3" s="3" t="s">
        <v>3</v>
      </c>
      <c r="D3" s="3"/>
      <c r="E3" s="3" t="s">
        <v>4</v>
      </c>
    </row>
    <row r="4" spans="1:6" ht="30" customHeight="1" x14ac:dyDescent="0.25">
      <c r="B4" s="4"/>
      <c r="C4" s="8">
        <v>243162</v>
      </c>
      <c r="D4" s="8"/>
      <c r="E4" s="8">
        <v>243526</v>
      </c>
    </row>
    <row r="5" spans="1:6" ht="35.1" customHeight="1" x14ac:dyDescent="0.25">
      <c r="B5" t="s">
        <v>1</v>
      </c>
      <c r="C5" t="s">
        <v>0</v>
      </c>
      <c r="D5" t="s">
        <v>5</v>
      </c>
      <c r="E5" t="s">
        <v>84</v>
      </c>
      <c r="F5" s="5" t="s">
        <v>89</v>
      </c>
    </row>
    <row r="6" spans="1:6" ht="30" customHeight="1" x14ac:dyDescent="0.25">
      <c r="B6" s="1" t="s">
        <v>7</v>
      </c>
      <c r="C6" s="19" t="s">
        <v>83</v>
      </c>
      <c r="D6" s="44">
        <v>800</v>
      </c>
      <c r="E6" s="47" t="s">
        <v>81</v>
      </c>
      <c r="F6" s="5" t="s">
        <v>82</v>
      </c>
    </row>
    <row r="7" spans="1:6" ht="30" customHeight="1" x14ac:dyDescent="0.25">
      <c r="B7" s="1" t="s">
        <v>11</v>
      </c>
      <c r="C7" s="5"/>
      <c r="D7" s="45"/>
      <c r="E7" s="5"/>
      <c r="F7" s="5"/>
    </row>
    <row r="8" spans="1:6" ht="30" customHeight="1" x14ac:dyDescent="0.25">
      <c r="B8" s="1" t="s">
        <v>8</v>
      </c>
      <c r="C8" s="19" t="s">
        <v>83</v>
      </c>
      <c r="D8" s="44">
        <v>800</v>
      </c>
      <c r="E8" s="47" t="s">
        <v>81</v>
      </c>
      <c r="F8" s="5"/>
    </row>
    <row r="9" spans="1:6" ht="30" customHeight="1" x14ac:dyDescent="0.25">
      <c r="B9" s="5"/>
      <c r="C9" s="30" t="s">
        <v>107</v>
      </c>
      <c r="D9" s="44">
        <v>200</v>
      </c>
      <c r="E9" s="47" t="s">
        <v>87</v>
      </c>
      <c r="F9" s="5"/>
    </row>
    <row r="10" spans="1:6" ht="30" customHeight="1" x14ac:dyDescent="0.25">
      <c r="B10" s="1" t="s">
        <v>9</v>
      </c>
      <c r="C10" s="19" t="s">
        <v>83</v>
      </c>
      <c r="D10" s="44">
        <v>800</v>
      </c>
      <c r="E10" s="47" t="s">
        <v>81</v>
      </c>
      <c r="F10" s="5"/>
    </row>
    <row r="11" spans="1:6" ht="30" customHeight="1" x14ac:dyDescent="0.25">
      <c r="B11" s="1" t="s">
        <v>10</v>
      </c>
      <c r="C11" s="5"/>
      <c r="D11" s="44"/>
      <c r="E11" s="47"/>
      <c r="F11" s="5"/>
    </row>
    <row r="12" spans="1:6" ht="30" customHeight="1" x14ac:dyDescent="0.25">
      <c r="B12" s="1" t="s">
        <v>12</v>
      </c>
      <c r="C12" s="5"/>
      <c r="D12" s="44"/>
      <c r="E12" s="5"/>
      <c r="F12" s="5"/>
    </row>
    <row r="13" spans="1:6" ht="30" customHeight="1" x14ac:dyDescent="0.25">
      <c r="B13" s="1" t="s">
        <v>14</v>
      </c>
      <c r="C13" s="5"/>
      <c r="D13" s="44"/>
      <c r="E13" s="5"/>
      <c r="F13" s="5"/>
    </row>
    <row r="14" spans="1:6" ht="30" customHeight="1" x14ac:dyDescent="0.25">
      <c r="B14" s="5" t="s">
        <v>15</v>
      </c>
      <c r="C14" s="5"/>
      <c r="D14" s="44"/>
      <c r="E14" s="5"/>
      <c r="F14" s="5"/>
    </row>
    <row r="15" spans="1:6" ht="30" customHeight="1" x14ac:dyDescent="0.25">
      <c r="B15" s="1" t="s">
        <v>13</v>
      </c>
      <c r="C15" s="5"/>
      <c r="D15" s="44"/>
      <c r="E15" s="5"/>
      <c r="F15" s="5"/>
    </row>
    <row r="16" spans="1:6" ht="30" customHeight="1" x14ac:dyDescent="0.25">
      <c r="B16" t="s">
        <v>2</v>
      </c>
      <c r="C16"/>
      <c r="D16" s="46">
        <f>SUBTOTAL(109,รายจ่าย3[ยอดเงิน])</f>
        <v>2600</v>
      </c>
      <c r="E16"/>
      <c r="F16" s="5"/>
    </row>
  </sheetData>
  <phoneticPr fontId="21" type="noConversion"/>
  <dataValidations count="13">
    <dataValidation allowBlank="1" showInputMessage="1" showErrorMessage="1" prompt="ใส่หมายเหตุในคอลัมน์นี้ภายใต้ส่วนหัวนี้" sqref="E5" xr:uid="{E6260841-F5C6-43B5-8501-0018C99F0922}"/>
    <dataValidation allowBlank="1" showInputMessage="1" showErrorMessage="1" prompt="ใส่ยอดเงินในคอลัมน์นี้ภายใต้หัวเรื่องนี้" sqref="D5" xr:uid="{2F5B88F5-356A-4944-B9AC-841119299B2A}"/>
    <dataValidation allowBlank="1" showInputMessage="1" showErrorMessage="1" prompt="ใส่ค่าใช้จ่ายในคอลัมน์นี้ภายใต้ส่วนหัวนี้" sqref="C5" xr:uid="{3DE0842A-4E83-40EE-A852-252A352F0E7F}"/>
    <dataValidation allowBlank="1" showInputMessage="1" showErrorMessage="1" prompt="ใส่ชื่อสมาชิกการเดินทางในคอลัมน์นี้ภายใต้ส่วนหัวนี้ ใช้ตัวกรองส่วนหัวเพื่อค้นหารายการเฉพาะ" sqref="B5" xr:uid="{3E49C173-83CD-450C-853F-0FE53E16A92E}"/>
    <dataValidation allowBlank="1" showInputMessage="1" showErrorMessage="1" prompt="ใส่วันที่สิ้นสุดในเซลล์นี้" sqref="D4:E4" xr:uid="{394A8C2C-B790-4DA6-8A90-1E997262962D}"/>
    <dataValidation allowBlank="1" showInputMessage="1" showErrorMessage="1" prompt="ใส่วันที่เริ่มต้นในเซลล์นี้" sqref="C4" xr:uid="{F453B075-C7C7-4334-8363-CE1EF55D17FA}"/>
    <dataValidation allowBlank="1" showInputMessage="1" showErrorMessage="1" prompt="ใส่ชื่อทริปในเซลล์นี้" sqref="B4" xr:uid="{6E9DAF38-9F73-4CAD-80DA-D842BD69611E}"/>
    <dataValidation allowBlank="1" showInputMessage="1" showErrorMessage="1" prompt="ใส่วันที่สิ้นสุดในเซลล์ด้านล่าง" sqref="D3:E3" xr:uid="{20C4D266-3FCE-4510-9AB2-FA0EEBE4AA3B}"/>
    <dataValidation allowBlank="1" showInputMessage="1" showErrorMessage="1" prompt="ใส่วันที่เริ่มต้นในเซลล์ด้านล่าง" sqref="C3" xr:uid="{6D77DFF6-A993-4E46-9800-EE5EE216EAB7}"/>
    <dataValidation allowBlank="1" showInputMessage="1" showErrorMessage="1" prompt="ใส่ชื่อการเดินทางในเซลล์ด้านล่าง" sqref="B3" xr:uid="{596C755A-F2DA-4408-A9B3-E2009BD152D0}"/>
    <dataValidation allowBlank="1" showInputMessage="1" showErrorMessage="1" prompt="คําบรรยายอยู่ในเซลล์นี้ ใส่ชื่อการเดินทาง วันที่เริ่มต้น และวันที่สิ้นสุดในแถวที่ 4" sqref="B2" xr:uid="{D38EC6B4-0884-4002-AC7B-8FDB76FAB66E}"/>
    <dataValidation allowBlank="1" showInputMessage="1" showErrorMessage="1" prompt="ชื่อของเวิร์กชีตนี้อยู่ในเซลล์นี้" sqref="B1" xr:uid="{FA7A0F25-2F57-4401-9E3E-9B6658CD650A}"/>
    <dataValidation allowBlank="1" showInputMessage="1" showErrorMessage="1" prompt="ใส่รายละเอียดการเดินทางเพื่อติดตามค่าใช้จ่ายในการเดินทางในแผ่นงานตัวติดตามค่าใช้จ่ายการเดินทางนี้" sqref="A1" xr:uid="{017A60E1-515D-4028-B8FA-ED920B22C7B9}"/>
  </dataValidations>
  <printOptions horizontalCentered="1"/>
  <pageMargins left="0.7" right="0.7" top="0.75" bottom="0.75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F4CF1-26A4-4B49-AD6F-33D5ABD5E3E0}">
  <sheetPr>
    <tabColor theme="4"/>
    <pageSetUpPr fitToPage="1"/>
  </sheetPr>
  <dimension ref="A1:I31"/>
  <sheetViews>
    <sheetView showGridLines="0" zoomScaleNormal="100" workbookViewId="0">
      <selection activeCell="D31" sqref="D31"/>
    </sheetView>
  </sheetViews>
  <sheetFormatPr defaultColWidth="9.25" defaultRowHeight="30" customHeight="1" x14ac:dyDescent="0.25"/>
  <cols>
    <col min="1" max="1" width="2.625" style="1" customWidth="1"/>
    <col min="2" max="2" width="9.625" style="1" customWidth="1"/>
    <col min="3" max="3" width="33.375" style="1" customWidth="1"/>
    <col min="4" max="4" width="27.625" style="1" customWidth="1"/>
    <col min="5" max="7" width="16.625" style="1" customWidth="1"/>
    <col min="8" max="8" width="18.125" style="1" customWidth="1"/>
    <col min="9" max="16384" width="9.25" style="1"/>
  </cols>
  <sheetData>
    <row r="1" spans="1:7" ht="35.1" customHeight="1" x14ac:dyDescent="0.25">
      <c r="A1"/>
      <c r="B1"/>
      <c r="C1" s="15" t="s">
        <v>44</v>
      </c>
    </row>
    <row r="2" spans="1:7" ht="30" customHeight="1" x14ac:dyDescent="0.25">
      <c r="C2" s="2" t="s">
        <v>0</v>
      </c>
    </row>
    <row r="3" spans="1:7" ht="30" customHeight="1" x14ac:dyDescent="0.25">
      <c r="C3" s="3"/>
      <c r="D3" s="3" t="s">
        <v>3</v>
      </c>
      <c r="E3" s="3" t="s">
        <v>4</v>
      </c>
      <c r="F3" s="3"/>
      <c r="G3" s="3"/>
    </row>
    <row r="4" spans="1:7" ht="30" customHeight="1" x14ac:dyDescent="0.25">
      <c r="C4" s="4"/>
      <c r="D4" s="8">
        <v>243162</v>
      </c>
      <c r="E4" s="8">
        <v>243526</v>
      </c>
      <c r="F4" s="8"/>
      <c r="G4" s="8"/>
    </row>
    <row r="5" spans="1:7" ht="35.1" customHeight="1" thickBot="1" x14ac:dyDescent="0.3">
      <c r="B5" s="6" t="s">
        <v>16</v>
      </c>
      <c r="C5" t="s">
        <v>1</v>
      </c>
      <c r="D5" s="10" t="s">
        <v>60</v>
      </c>
      <c r="E5" s="10" t="s">
        <v>53</v>
      </c>
      <c r="F5" s="10" t="s">
        <v>86</v>
      </c>
    </row>
    <row r="6" spans="1:7" ht="30" customHeight="1" thickTop="1" x14ac:dyDescent="0.25">
      <c r="B6" s="7" t="s">
        <v>40</v>
      </c>
      <c r="C6" s="1" t="s">
        <v>17</v>
      </c>
      <c r="D6" s="12">
        <v>0</v>
      </c>
      <c r="E6" s="12">
        <v>10000</v>
      </c>
      <c r="F6" s="12"/>
    </row>
    <row r="7" spans="1:7" ht="30" customHeight="1" x14ac:dyDescent="0.25">
      <c r="B7" s="7" t="s">
        <v>40</v>
      </c>
      <c r="C7" s="1" t="s">
        <v>37</v>
      </c>
      <c r="D7" s="12">
        <v>6500</v>
      </c>
      <c r="E7" s="12">
        <v>3500</v>
      </c>
      <c r="F7" s="12"/>
    </row>
    <row r="8" spans="1:7" ht="30" customHeight="1" x14ac:dyDescent="0.25">
      <c r="B8" s="7" t="s">
        <v>42</v>
      </c>
      <c r="C8" s="1" t="s">
        <v>39</v>
      </c>
      <c r="D8" s="13">
        <v>5040</v>
      </c>
      <c r="E8" s="13">
        <v>4960</v>
      </c>
      <c r="F8" s="13"/>
    </row>
    <row r="9" spans="1:7" ht="30" customHeight="1" x14ac:dyDescent="0.25">
      <c r="B9" s="7" t="s">
        <v>41</v>
      </c>
      <c r="C9" s="50" t="s">
        <v>22</v>
      </c>
      <c r="D9" s="11">
        <v>10000</v>
      </c>
      <c r="E9" s="11">
        <v>0</v>
      </c>
      <c r="F9" s="11">
        <v>390</v>
      </c>
    </row>
    <row r="10" spans="1:7" ht="30" customHeight="1" x14ac:dyDescent="0.25">
      <c r="B10" s="7" t="s">
        <v>42</v>
      </c>
      <c r="C10" s="1" t="s">
        <v>18</v>
      </c>
      <c r="D10" s="12">
        <v>6500</v>
      </c>
      <c r="E10" s="12">
        <v>3500</v>
      </c>
      <c r="F10" s="12"/>
    </row>
    <row r="11" spans="1:7" ht="30" customHeight="1" x14ac:dyDescent="0.25">
      <c r="B11" s="7" t="s">
        <v>42</v>
      </c>
      <c r="C11" s="1" t="s">
        <v>23</v>
      </c>
      <c r="D11" s="12">
        <v>9000</v>
      </c>
      <c r="E11" s="12">
        <v>1000</v>
      </c>
      <c r="F11" s="12"/>
    </row>
    <row r="12" spans="1:7" ht="30" customHeight="1" x14ac:dyDescent="0.25">
      <c r="B12" s="7" t="s">
        <v>42</v>
      </c>
      <c r="C12" s="50" t="s">
        <v>24</v>
      </c>
      <c r="D12" s="12">
        <v>10000</v>
      </c>
      <c r="E12" s="12">
        <v>0</v>
      </c>
      <c r="F12" s="12"/>
    </row>
    <row r="13" spans="1:7" ht="30" customHeight="1" x14ac:dyDescent="0.25">
      <c r="B13" s="7" t="s">
        <v>43</v>
      </c>
      <c r="C13" s="1" t="s">
        <v>25</v>
      </c>
      <c r="D13" s="13">
        <v>0</v>
      </c>
      <c r="E13" s="13">
        <v>10000</v>
      </c>
      <c r="F13" s="13"/>
    </row>
    <row r="14" spans="1:7" ht="30" customHeight="1" x14ac:dyDescent="0.25">
      <c r="B14" s="7" t="s">
        <v>42</v>
      </c>
      <c r="C14" s="1" t="s">
        <v>19</v>
      </c>
      <c r="D14" s="12">
        <v>6500</v>
      </c>
      <c r="E14" s="12">
        <f>10000-รายจ่าย7[[#This Row],[ใช้จริง]]</f>
        <v>3500</v>
      </c>
      <c r="F14" s="12"/>
    </row>
    <row r="15" spans="1:7" ht="30" customHeight="1" x14ac:dyDescent="0.25">
      <c r="B15" s="7" t="s">
        <v>42</v>
      </c>
      <c r="C15" s="1" t="s">
        <v>20</v>
      </c>
      <c r="D15" s="13">
        <v>10000</v>
      </c>
      <c r="E15" s="12">
        <f>10000-รายจ่าย7[[#This Row],[ใช้จริง]]</f>
        <v>0</v>
      </c>
      <c r="F15" s="12"/>
    </row>
    <row r="16" spans="1:7" ht="30" customHeight="1" x14ac:dyDescent="0.25">
      <c r="B16" s="7" t="s">
        <v>42</v>
      </c>
      <c r="C16" s="1" t="s">
        <v>26</v>
      </c>
      <c r="D16" s="13">
        <v>0</v>
      </c>
      <c r="E16" s="13">
        <v>10000</v>
      </c>
      <c r="F16" s="13"/>
    </row>
    <row r="17" spans="2:9" ht="30" customHeight="1" x14ac:dyDescent="0.25">
      <c r="B17" s="7" t="s">
        <v>42</v>
      </c>
      <c r="C17" s="5" t="s">
        <v>52</v>
      </c>
      <c r="D17" s="12">
        <v>6500</v>
      </c>
      <c r="E17" s="12">
        <f>10000-รายจ่าย7[[#This Row],[ใช้จริง]]</f>
        <v>3500</v>
      </c>
      <c r="F17" s="12"/>
    </row>
    <row r="18" spans="2:9" ht="30" customHeight="1" x14ac:dyDescent="0.25">
      <c r="B18" s="7" t="s">
        <v>42</v>
      </c>
      <c r="C18" s="1" t="s">
        <v>38</v>
      </c>
      <c r="D18" s="12">
        <v>6500</v>
      </c>
      <c r="E18" s="12">
        <f>10000-รายจ่าย7[[#This Row],[ใช้จริง]]</f>
        <v>3500</v>
      </c>
      <c r="F18" s="12"/>
    </row>
    <row r="19" spans="2:9" ht="30" customHeight="1" x14ac:dyDescent="0.25">
      <c r="B19" s="7" t="s">
        <v>42</v>
      </c>
      <c r="C19" s="1" t="s">
        <v>27</v>
      </c>
      <c r="D19" s="13">
        <v>7840.53</v>
      </c>
      <c r="E19" s="12">
        <v>2159.4699999999998</v>
      </c>
      <c r="F19" s="12"/>
    </row>
    <row r="20" spans="2:9" ht="30" customHeight="1" x14ac:dyDescent="0.25">
      <c r="B20" s="7" t="s">
        <v>41</v>
      </c>
      <c r="C20" s="1" t="s">
        <v>28</v>
      </c>
      <c r="D20" s="40">
        <v>6480</v>
      </c>
      <c r="E20" s="13">
        <v>3520</v>
      </c>
      <c r="F20" s="13"/>
    </row>
    <row r="21" spans="2:9" ht="30" customHeight="1" x14ac:dyDescent="0.25">
      <c r="B21" s="7" t="s">
        <v>42</v>
      </c>
      <c r="C21" s="1" t="s">
        <v>29</v>
      </c>
      <c r="D21" s="12">
        <v>6500</v>
      </c>
      <c r="E21" s="12">
        <v>3500</v>
      </c>
      <c r="F21" s="12"/>
    </row>
    <row r="22" spans="2:9" ht="30" customHeight="1" x14ac:dyDescent="0.25">
      <c r="B22" s="7" t="s">
        <v>42</v>
      </c>
      <c r="C22" s="1" t="s">
        <v>30</v>
      </c>
      <c r="D22" s="12">
        <v>6500</v>
      </c>
      <c r="E22" s="12">
        <v>3500</v>
      </c>
      <c r="F22" s="12"/>
    </row>
    <row r="23" spans="2:9" ht="30" customHeight="1" x14ac:dyDescent="0.25">
      <c r="B23" s="7" t="s">
        <v>42</v>
      </c>
      <c r="C23" s="1" t="s">
        <v>31</v>
      </c>
      <c r="D23" s="12">
        <v>6500</v>
      </c>
      <c r="E23" s="12">
        <v>3500</v>
      </c>
      <c r="F23" s="12"/>
    </row>
    <row r="24" spans="2:9" ht="30" customHeight="1" x14ac:dyDescent="0.25">
      <c r="B24" s="7" t="s">
        <v>42</v>
      </c>
      <c r="C24" s="1" t="s">
        <v>32</v>
      </c>
      <c r="D24" s="12">
        <v>10000</v>
      </c>
      <c r="E24" s="12">
        <v>0</v>
      </c>
      <c r="F24" s="12">
        <v>1500</v>
      </c>
    </row>
    <row r="25" spans="2:9" ht="30" customHeight="1" x14ac:dyDescent="0.25">
      <c r="B25" s="7" t="s">
        <v>42</v>
      </c>
      <c r="C25" s="35" t="s">
        <v>56</v>
      </c>
      <c r="D25" s="11">
        <v>10000</v>
      </c>
      <c r="E25" s="12">
        <v>0</v>
      </c>
      <c r="F25" s="12"/>
    </row>
    <row r="26" spans="2:9" ht="30" customHeight="1" x14ac:dyDescent="0.25">
      <c r="B26" s="7" t="s">
        <v>42</v>
      </c>
      <c r="C26" s="50" t="s">
        <v>33</v>
      </c>
      <c r="D26" s="13">
        <v>10000</v>
      </c>
      <c r="E26" s="12">
        <v>0</v>
      </c>
      <c r="F26" s="12"/>
    </row>
    <row r="27" spans="2:9" ht="30" customHeight="1" x14ac:dyDescent="0.25">
      <c r="B27" s="7" t="s">
        <v>42</v>
      </c>
      <c r="C27" s="1" t="s">
        <v>34</v>
      </c>
      <c r="D27" s="12">
        <v>6500</v>
      </c>
      <c r="E27" s="12">
        <v>3500</v>
      </c>
      <c r="F27" s="12"/>
    </row>
    <row r="28" spans="2:9" ht="30" customHeight="1" x14ac:dyDescent="0.25">
      <c r="B28" s="7" t="s">
        <v>42</v>
      </c>
      <c r="C28" s="1" t="s">
        <v>21</v>
      </c>
      <c r="D28" s="13">
        <v>0</v>
      </c>
      <c r="E28" s="13">
        <v>10000</v>
      </c>
      <c r="F28" s="13"/>
      <c r="I28" s="50"/>
    </row>
    <row r="29" spans="2:9" ht="30" customHeight="1" x14ac:dyDescent="0.25">
      <c r="B29" s="7" t="s">
        <v>42</v>
      </c>
      <c r="C29" s="1" t="s">
        <v>35</v>
      </c>
      <c r="D29" s="12">
        <v>9300</v>
      </c>
      <c r="E29" s="12">
        <v>700</v>
      </c>
      <c r="F29" s="12"/>
      <c r="I29" s="50"/>
    </row>
    <row r="30" spans="2:9" ht="30" customHeight="1" thickBot="1" x14ac:dyDescent="0.3">
      <c r="B30" s="21" t="s">
        <v>42</v>
      </c>
      <c r="C30" s="22" t="s">
        <v>36</v>
      </c>
      <c r="D30" s="23">
        <v>6500</v>
      </c>
      <c r="E30" s="12">
        <v>3500</v>
      </c>
      <c r="F30" s="12"/>
      <c r="I30" s="50"/>
    </row>
    <row r="31" spans="2:9" ht="30" customHeight="1" thickTop="1" x14ac:dyDescent="0.25">
      <c r="B31" s="9"/>
      <c r="C31" t="s">
        <v>2</v>
      </c>
      <c r="D31" s="14">
        <f>SUBTOTAL(109,รายจ่าย7[ใช้จริง])</f>
        <v>162660.53</v>
      </c>
      <c r="E31" s="14">
        <f>SUBTOTAL(109,รายจ่าย7[ยอดเงินคงเหลือ])</f>
        <v>87339.47</v>
      </c>
      <c r="F31" s="14">
        <f>SUBTOTAL(109,รายจ่าย7[ยอดเกิน])</f>
        <v>1890</v>
      </c>
    </row>
  </sheetData>
  <dataValidations count="11">
    <dataValidation allowBlank="1" showInputMessage="1" showErrorMessage="1" prompt="ใส่ยอดเงินในคอลัมน์นี้ภายใต้หัวเรื่องนี้" sqref="D5:F5" xr:uid="{75E18765-F3A6-4BB1-9AB7-E537AF0A2B69}"/>
    <dataValidation allowBlank="1" showInputMessage="1" showErrorMessage="1" prompt="ใส่ชื่อสมาชิกการเดินทางในคอลัมน์นี้ภายใต้ส่วนหัวนี้ ใช้ตัวกรองส่วนหัวเพื่อค้นหารายการเฉพาะ" sqref="B5:C5" xr:uid="{E1D80D8A-DBDC-401A-AC95-1517B2E74FD7}"/>
    <dataValidation allowBlank="1" showInputMessage="1" showErrorMessage="1" prompt="ใส่วันที่สิ้นสุดในเซลล์นี้" sqref="E4:G4" xr:uid="{80057C74-23DF-4F52-AB19-087105528584}"/>
    <dataValidation allowBlank="1" showInputMessage="1" showErrorMessage="1" prompt="ใส่วันที่เริ่มต้นในเซลล์นี้" sqref="D4" xr:uid="{443AAC15-7544-4646-A952-B605F9E686FA}"/>
    <dataValidation allowBlank="1" showInputMessage="1" showErrorMessage="1" prompt="ใส่ชื่อทริปในเซลล์นี้" sqref="C4" xr:uid="{C2739BB5-A2C1-45D7-9279-BF7B91A26BDD}"/>
    <dataValidation allowBlank="1" showInputMessage="1" showErrorMessage="1" prompt="ใส่วันที่สิ้นสุดในเซลล์ด้านล่าง" sqref="E3:G3" xr:uid="{BF3A408B-4EE9-471E-9CEC-C06B523E2345}"/>
    <dataValidation allowBlank="1" showInputMessage="1" showErrorMessage="1" prompt="ใส่วันที่เริ่มต้นในเซลล์ด้านล่าง" sqref="D3" xr:uid="{3699C77B-2369-4201-A316-F97B6D45DD6B}"/>
    <dataValidation allowBlank="1" showInputMessage="1" showErrorMessage="1" prompt="ใส่ชื่อการเดินทางในเซลล์ด้านล่าง" sqref="C3" xr:uid="{24D2A8DB-80B5-46F2-9545-EEF100A79B89}"/>
    <dataValidation allowBlank="1" showInputMessage="1" showErrorMessage="1" prompt="คําบรรยายอยู่ในเซลล์นี้ ใส่ชื่อการเดินทาง วันที่เริ่มต้น และวันที่สิ้นสุดในแถวที่ 4" sqref="C2" xr:uid="{5E224E4C-9870-402E-A5B1-1C0B61C5A81B}"/>
    <dataValidation allowBlank="1" showInputMessage="1" showErrorMessage="1" prompt="ชื่อของเวิร์กชีตนี้อยู่ในเซลล์นี้" sqref="C1" xr:uid="{65560303-ED57-4E7B-9E8E-EB962BB44A0C}"/>
    <dataValidation allowBlank="1" showInputMessage="1" showErrorMessage="1" prompt="ใส่รายละเอียดการเดินทางเพื่อติดตามค่าใช้จ่ายในการเดินทางในแผ่นงานตัวติดตามค่าใช้จ่ายการเดินทางนี้" sqref="A1:B1" xr:uid="{0B63B337-4950-485E-AFD6-F6ECDF71679D}"/>
  </dataValidations>
  <printOptions horizontalCentered="1"/>
  <pageMargins left="0.17" right="0.17" top="0.74803149606299213" bottom="0.74803149606299213" header="0.31496062992125984" footer="0.31496062992125984"/>
  <pageSetup paperSize="9" scale="88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8248-C61D-40BA-939D-D9F1E8BC0750}">
  <sheetPr>
    <tabColor theme="4"/>
    <pageSetUpPr fitToPage="1"/>
  </sheetPr>
  <dimension ref="A1:D15"/>
  <sheetViews>
    <sheetView showGridLines="0" tabSelected="1" zoomScaleNormal="100" workbookViewId="0">
      <selection activeCell="B4" sqref="B4"/>
    </sheetView>
  </sheetViews>
  <sheetFormatPr defaultColWidth="9.25" defaultRowHeight="30" customHeight="1" x14ac:dyDescent="0.25"/>
  <cols>
    <col min="1" max="1" width="2.625" style="1" customWidth="1"/>
    <col min="2" max="2" width="33.375" style="1" customWidth="1"/>
    <col min="3" max="5" width="20.625" style="1" customWidth="1"/>
    <col min="6" max="6" width="45.875" style="1" customWidth="1"/>
    <col min="7" max="7" width="2.625" style="1" customWidth="1"/>
    <col min="8" max="16384" width="9.25" style="1"/>
  </cols>
  <sheetData>
    <row r="1" spans="1:4" ht="35.1" customHeight="1" x14ac:dyDescent="0.25">
      <c r="A1"/>
      <c r="B1" s="15" t="s">
        <v>44</v>
      </c>
    </row>
    <row r="2" spans="1:4" ht="30" customHeight="1" x14ac:dyDescent="0.25">
      <c r="B2" s="2" t="s">
        <v>0</v>
      </c>
    </row>
    <row r="3" spans="1:4" ht="30" customHeight="1" x14ac:dyDescent="0.25">
      <c r="B3" s="3" t="s">
        <v>3</v>
      </c>
      <c r="C3" s="3"/>
      <c r="D3" s="3" t="s">
        <v>4</v>
      </c>
    </row>
    <row r="4" spans="1:4" ht="30" customHeight="1" x14ac:dyDescent="0.25">
      <c r="B4" s="8">
        <v>243162</v>
      </c>
      <c r="C4" s="8"/>
      <c r="D4" s="8">
        <v>243526</v>
      </c>
    </row>
    <row r="5" spans="1:4" ht="35.1" customHeight="1" x14ac:dyDescent="0.25">
      <c r="B5" t="s">
        <v>1</v>
      </c>
      <c r="C5" t="s">
        <v>5</v>
      </c>
      <c r="D5" s="5" t="s">
        <v>85</v>
      </c>
    </row>
    <row r="6" spans="1:4" ht="30" customHeight="1" x14ac:dyDescent="0.25">
      <c r="B6" s="1" t="s">
        <v>7</v>
      </c>
      <c r="C6" s="44">
        <v>800</v>
      </c>
      <c r="D6" s="44">
        <f>5000-รายจ่าย38[[#This Row],[ยอดเงิน]]</f>
        <v>4200</v>
      </c>
    </row>
    <row r="7" spans="1:4" ht="30" customHeight="1" x14ac:dyDescent="0.25">
      <c r="B7" s="1" t="s">
        <v>11</v>
      </c>
      <c r="C7" s="45"/>
      <c r="D7" s="44">
        <f>5000-รายจ่าย38[[#This Row],[ยอดเงิน]]</f>
        <v>5000</v>
      </c>
    </row>
    <row r="8" spans="1:4" ht="30" customHeight="1" x14ac:dyDescent="0.25">
      <c r="B8" s="1" t="s">
        <v>8</v>
      </c>
      <c r="C8" s="44">
        <v>800</v>
      </c>
      <c r="D8" s="44">
        <f>5000-รายจ่าย38[[#This Row],[ยอดเงิน]]</f>
        <v>4200</v>
      </c>
    </row>
    <row r="9" spans="1:4" ht="30" customHeight="1" x14ac:dyDescent="0.25">
      <c r="B9" s="1" t="s">
        <v>9</v>
      </c>
      <c r="C9" s="44">
        <v>800</v>
      </c>
      <c r="D9" s="44">
        <f>5000-รายจ่าย38[[#This Row],[ยอดเงิน]]</f>
        <v>4200</v>
      </c>
    </row>
    <row r="10" spans="1:4" ht="30" customHeight="1" x14ac:dyDescent="0.25">
      <c r="B10" s="1" t="s">
        <v>10</v>
      </c>
      <c r="C10" s="44"/>
      <c r="D10" s="44">
        <f>5000-รายจ่าย38[[#This Row],[ยอดเงิน]]</f>
        <v>5000</v>
      </c>
    </row>
    <row r="11" spans="1:4" ht="30" customHeight="1" x14ac:dyDescent="0.25">
      <c r="B11" s="1" t="s">
        <v>12</v>
      </c>
      <c r="C11" s="44"/>
      <c r="D11" s="44">
        <f>5000-รายจ่าย38[[#This Row],[ยอดเงิน]]</f>
        <v>5000</v>
      </c>
    </row>
    <row r="12" spans="1:4" ht="30" customHeight="1" x14ac:dyDescent="0.25">
      <c r="B12" s="1" t="s">
        <v>14</v>
      </c>
      <c r="C12" s="44"/>
      <c r="D12" s="44">
        <f>5000-รายจ่าย38[[#This Row],[ยอดเงิน]]</f>
        <v>5000</v>
      </c>
    </row>
    <row r="13" spans="1:4" ht="30" customHeight="1" x14ac:dyDescent="0.25">
      <c r="B13" s="5" t="s">
        <v>15</v>
      </c>
      <c r="C13" s="44"/>
      <c r="D13" s="44">
        <f>5000-รายจ่าย38[[#This Row],[ยอดเงิน]]</f>
        <v>5000</v>
      </c>
    </row>
    <row r="14" spans="1:4" ht="30" customHeight="1" x14ac:dyDescent="0.25">
      <c r="B14" s="1" t="s">
        <v>13</v>
      </c>
      <c r="C14" s="44"/>
      <c r="D14" s="44">
        <f>5000-รายจ่าย38[[#This Row],[ยอดเงิน]]</f>
        <v>5000</v>
      </c>
    </row>
    <row r="15" spans="1:4" ht="30" customHeight="1" x14ac:dyDescent="0.25">
      <c r="B15" t="s">
        <v>2</v>
      </c>
      <c r="C15" s="46">
        <f>SUBTOTAL(109,รายจ่าย38[ยอดเงิน])</f>
        <v>2400</v>
      </c>
      <c r="D15" s="49">
        <f>SUBTOTAL(109,รายจ่าย38[คงเหลือ])</f>
        <v>42600</v>
      </c>
    </row>
  </sheetData>
  <dataValidations count="9">
    <dataValidation allowBlank="1" showInputMessage="1" showErrorMessage="1" prompt="ใส่รายละเอียดการเดินทางเพื่อติดตามค่าใช้จ่ายในการเดินทางในแผ่นงานตัวติดตามค่าใช้จ่ายการเดินทางนี้" sqref="A1" xr:uid="{41AA400F-6C4C-4715-A220-4792E83BAB15}"/>
    <dataValidation allowBlank="1" showInputMessage="1" showErrorMessage="1" prompt="ชื่อของเวิร์กชีตนี้อยู่ในเซลล์นี้" sqref="B1" xr:uid="{9CAE39F2-AFC3-49C6-B339-5BB560DB5C37}"/>
    <dataValidation allowBlank="1" showInputMessage="1" showErrorMessage="1" prompt="คําบรรยายอยู่ในเซลล์นี้ ใส่ชื่อการเดินทาง วันที่เริ่มต้น และวันที่สิ้นสุดในแถวที่ 4" sqref="B2" xr:uid="{F5535E23-3033-4B85-8805-A6045068B7DB}"/>
    <dataValidation allowBlank="1" showInputMessage="1" showErrorMessage="1" prompt="ใส่วันที่เริ่มต้นในเซลล์ด้านล่าง" sqref="B3" xr:uid="{C7CAD342-F231-42A7-B8C7-79D4D3232378}"/>
    <dataValidation allowBlank="1" showInputMessage="1" showErrorMessage="1" prompt="ใส่วันที่สิ้นสุดในเซลล์ด้านล่าง" sqref="C3:D3" xr:uid="{23F261CF-A40F-4AC5-AE59-97D3CF6F9664}"/>
    <dataValidation allowBlank="1" showInputMessage="1" showErrorMessage="1" prompt="ใส่วันที่เริ่มต้นในเซลล์นี้" sqref="B4" xr:uid="{BF494A2D-A3D0-47C3-B058-669E5D759439}"/>
    <dataValidation allowBlank="1" showInputMessage="1" showErrorMessage="1" prompt="ใส่วันที่สิ้นสุดในเซลล์นี้" sqref="C4:D4" xr:uid="{D276CC3D-1227-4C3F-BBB5-199AEB4BFC12}"/>
    <dataValidation allowBlank="1" showInputMessage="1" showErrorMessage="1" prompt="ใส่ชื่อสมาชิกการเดินทางในคอลัมน์นี้ภายใต้ส่วนหัวนี้ ใช้ตัวกรองส่วนหัวเพื่อค้นหารายการเฉพาะ" sqref="B5" xr:uid="{EBF1E367-3B0A-4892-8E56-9419326A68E3}"/>
    <dataValidation allowBlank="1" showInputMessage="1" showErrorMessage="1" prompt="ใส่ยอดเงินในคอลัมน์นี้ภายใต้หัวเรื่องนี้" sqref="C5" xr:uid="{3AFCD10B-AB72-4BD5-8B76-51DA8E8ADEDD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F033266-5FE8-4961-BFB9-C664F1C753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A31EB6-6F9E-4EFD-8A80-598F7A7E3EC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D24FEA-7202-40F7-B667-C10D8A6A436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TM16390956</Templat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11</vt:i4>
      </vt:variant>
    </vt:vector>
  </HeadingPairs>
  <TitlesOfParts>
    <vt:vector size="15" baseType="lpstr">
      <vt:lpstr>สายวิชาการ</vt:lpstr>
      <vt:lpstr>สายสนับสนุน</vt:lpstr>
      <vt:lpstr>สายวิชาการ (2)</vt:lpstr>
      <vt:lpstr>สายสนับสนุน (2)</vt:lpstr>
      <vt:lpstr>'สายวิชาการ (2)'!ColumnTitleRegion1..D4.1</vt:lpstr>
      <vt:lpstr>สายสนับสนุน!ColumnTitleRegion1..D4.1</vt:lpstr>
      <vt:lpstr>ColumnTitleRegion1..D4.1</vt:lpstr>
      <vt:lpstr>'สายวิชาการ (2)'!Print_Titles</vt:lpstr>
      <vt:lpstr>สายสนับสนุน!Print_Titles</vt:lpstr>
      <vt:lpstr>'สายสนับสนุน (2)'!Print_Titles</vt:lpstr>
      <vt:lpstr>Print_Titles</vt:lpstr>
      <vt:lpstr>'สายวิชาการ (2)'!ชื่อเรื่อง1</vt:lpstr>
      <vt:lpstr>สายสนับสนุน!ชื่อเรื่อง1</vt:lpstr>
      <vt:lpstr>'สายสนับสนุน (2)'!ชื่อเรื่อง1</vt:lpstr>
      <vt:lpstr>ชื่อเรื่อง1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2022-11-23T07:10:31Z</dcterms:created>
  <dcterms:modified xsi:type="dcterms:W3CDTF">2024-02-29T07:01:52Z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